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9425" windowHeight="10425"/>
  </bookViews>
  <sheets>
    <sheet name="podział na semestry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18" i="1" l="1"/>
  <c r="E108" i="1"/>
  <c r="F108" i="1"/>
  <c r="G108" i="1"/>
  <c r="H108" i="1"/>
  <c r="I108" i="1"/>
  <c r="J108" i="1"/>
  <c r="E100" i="1"/>
  <c r="F100" i="1"/>
  <c r="G100" i="1"/>
  <c r="H100" i="1"/>
  <c r="I100" i="1"/>
  <c r="J100" i="1"/>
  <c r="E92" i="1"/>
  <c r="F92" i="1"/>
  <c r="G92" i="1"/>
  <c r="H92" i="1"/>
  <c r="I92" i="1"/>
  <c r="J92" i="1"/>
  <c r="E85" i="1"/>
  <c r="F85" i="1"/>
  <c r="G85" i="1"/>
  <c r="H85" i="1"/>
  <c r="H118" i="1" s="1"/>
  <c r="I85" i="1"/>
  <c r="I118" i="1" s="1"/>
  <c r="J85" i="1"/>
  <c r="J118" i="1" s="1"/>
  <c r="D72" i="1"/>
  <c r="E72" i="1"/>
  <c r="F72" i="1"/>
  <c r="G72" i="1"/>
  <c r="H72" i="1"/>
  <c r="I72" i="1"/>
  <c r="J72" i="1"/>
  <c r="D66" i="1"/>
  <c r="D80" i="1" s="1"/>
  <c r="E66" i="1"/>
  <c r="E80" i="1" s="1"/>
  <c r="F66" i="1"/>
  <c r="F80" i="1" s="1"/>
  <c r="G66" i="1"/>
  <c r="G80" i="1" s="1"/>
  <c r="H66" i="1"/>
  <c r="H80" i="1" s="1"/>
  <c r="I66" i="1"/>
  <c r="I80" i="1" s="1"/>
  <c r="J66" i="1"/>
  <c r="J80" i="1" s="1"/>
  <c r="C74" i="1"/>
  <c r="C75" i="1"/>
  <c r="C76" i="1"/>
  <c r="C77" i="1"/>
  <c r="C73" i="1"/>
  <c r="C68" i="1"/>
  <c r="C69" i="1"/>
  <c r="C70" i="1"/>
  <c r="C71" i="1"/>
  <c r="C67" i="1"/>
  <c r="C43" i="1"/>
  <c r="C44" i="1"/>
  <c r="C45" i="1"/>
  <c r="C46" i="1"/>
  <c r="C47" i="1"/>
  <c r="C48" i="1"/>
  <c r="C49" i="1"/>
  <c r="C50" i="1"/>
  <c r="C51" i="1"/>
  <c r="C53" i="1"/>
  <c r="C52" i="1"/>
  <c r="C54" i="1"/>
  <c r="C26" i="1"/>
  <c r="C27" i="1"/>
  <c r="C28" i="1"/>
  <c r="C29" i="1"/>
  <c r="C30" i="1"/>
  <c r="C31" i="1"/>
  <c r="C32" i="1"/>
  <c r="C33" i="1"/>
  <c r="C34" i="1"/>
  <c r="C35" i="1"/>
  <c r="C36" i="1"/>
  <c r="C37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D38" i="1"/>
  <c r="E38" i="1"/>
  <c r="F38" i="1"/>
  <c r="G38" i="1"/>
  <c r="H38" i="1"/>
  <c r="I38" i="1"/>
  <c r="J38" i="1"/>
  <c r="G118" i="1" l="1"/>
  <c r="F118" i="1"/>
  <c r="E118" i="1"/>
  <c r="D55" i="1"/>
  <c r="E55" i="1"/>
  <c r="F55" i="1"/>
  <c r="G55" i="1"/>
  <c r="H55" i="1"/>
  <c r="I55" i="1"/>
  <c r="J55" i="1"/>
  <c r="C91" i="1"/>
  <c r="C98" i="1"/>
  <c r="C97" i="1"/>
  <c r="C90" i="1"/>
  <c r="C96" i="1"/>
  <c r="C89" i="1"/>
  <c r="C95" i="1"/>
  <c r="C88" i="1"/>
  <c r="C94" i="1"/>
  <c r="C87" i="1"/>
  <c r="C93" i="1"/>
  <c r="C86" i="1"/>
  <c r="C115" i="1"/>
  <c r="C107" i="1"/>
  <c r="C114" i="1"/>
  <c r="C106" i="1"/>
  <c r="C113" i="1"/>
  <c r="C105" i="1"/>
  <c r="C112" i="1"/>
  <c r="C104" i="1"/>
  <c r="C111" i="1"/>
  <c r="C103" i="1"/>
  <c r="C110" i="1"/>
  <c r="C102" i="1"/>
  <c r="C109" i="1"/>
  <c r="C101" i="1"/>
  <c r="O80" i="1" l="1"/>
  <c r="N80" i="1"/>
  <c r="M80" i="1"/>
  <c r="L80" i="1"/>
  <c r="C42" i="1"/>
  <c r="L38" i="1"/>
  <c r="F130" i="1"/>
  <c r="M21" i="1"/>
  <c r="N21" i="1"/>
  <c r="M38" i="1"/>
  <c r="N38" i="1"/>
  <c r="M55" i="1"/>
  <c r="N55" i="1"/>
  <c r="O55" i="1"/>
  <c r="O38" i="1"/>
  <c r="O21" i="1"/>
  <c r="M118" i="1"/>
  <c r="O118" i="1"/>
  <c r="F131" i="1"/>
  <c r="L55" i="1"/>
  <c r="D108" i="1"/>
  <c r="D100" i="1"/>
  <c r="D92" i="1"/>
  <c r="D85" i="1"/>
  <c r="C63" i="1"/>
  <c r="L118" i="1"/>
  <c r="D124" i="1"/>
  <c r="E124" i="1"/>
  <c r="F124" i="1"/>
  <c r="F134" i="1" s="1"/>
  <c r="G124" i="1"/>
  <c r="H124" i="1"/>
  <c r="I124" i="1"/>
  <c r="J124" i="1"/>
  <c r="F21" i="1"/>
  <c r="O125" i="1" l="1"/>
  <c r="N125" i="1"/>
  <c r="F129" i="1"/>
  <c r="F125" i="1"/>
  <c r="F133" i="1"/>
  <c r="D118" i="1"/>
  <c r="C72" i="1"/>
  <c r="C66" i="1"/>
  <c r="C108" i="1"/>
  <c r="M125" i="1"/>
  <c r="F132" i="1"/>
  <c r="C100" i="1"/>
  <c r="C85" i="1"/>
  <c r="C92" i="1"/>
  <c r="J134" i="1"/>
  <c r="I134" i="1"/>
  <c r="H134" i="1"/>
  <c r="G134" i="1"/>
  <c r="E134" i="1"/>
  <c r="D134" i="1"/>
  <c r="F135" i="1" l="1"/>
  <c r="K134" i="1"/>
  <c r="I133" i="1"/>
  <c r="I132" i="1"/>
  <c r="I131" i="1"/>
  <c r="I130" i="1"/>
  <c r="I21" i="1"/>
  <c r="I129" i="1" l="1"/>
  <c r="I135" i="1" s="1"/>
  <c r="I125" i="1"/>
  <c r="C64" i="1" l="1"/>
  <c r="C116" i="1"/>
  <c r="C117" i="1"/>
  <c r="C79" i="1"/>
  <c r="C78" i="1"/>
  <c r="C123" i="1"/>
  <c r="C62" i="1"/>
  <c r="C118" i="1" l="1"/>
  <c r="C60" i="1" l="1"/>
  <c r="C61" i="1"/>
  <c r="L124" i="1"/>
  <c r="L134" i="1" s="1"/>
  <c r="D133" i="1"/>
  <c r="E133" i="1"/>
  <c r="G133" i="1"/>
  <c r="H133" i="1"/>
  <c r="J133" i="1"/>
  <c r="L133" i="1"/>
  <c r="D132" i="1"/>
  <c r="E132" i="1"/>
  <c r="G132" i="1"/>
  <c r="H132" i="1"/>
  <c r="J132" i="1"/>
  <c r="L132" i="1"/>
  <c r="C59" i="1"/>
  <c r="C80" i="1" s="1"/>
  <c r="D131" i="1"/>
  <c r="E131" i="1"/>
  <c r="G131" i="1"/>
  <c r="H131" i="1"/>
  <c r="J131" i="1"/>
  <c r="L131" i="1"/>
  <c r="D130" i="1"/>
  <c r="E130" i="1"/>
  <c r="G130" i="1"/>
  <c r="H130" i="1"/>
  <c r="J130" i="1"/>
  <c r="L130" i="1"/>
  <c r="C25" i="1"/>
  <c r="C38" i="1" s="1"/>
  <c r="C6" i="1"/>
  <c r="D21" i="1"/>
  <c r="E21" i="1"/>
  <c r="G21" i="1"/>
  <c r="H21" i="1"/>
  <c r="J21" i="1"/>
  <c r="L21" i="1"/>
  <c r="L129" i="1" s="1"/>
  <c r="E129" i="1" l="1"/>
  <c r="E125" i="1"/>
  <c r="H129" i="1"/>
  <c r="H125" i="1"/>
  <c r="J129" i="1"/>
  <c r="J125" i="1"/>
  <c r="D129" i="1"/>
  <c r="K129" i="1" s="1"/>
  <c r="D125" i="1"/>
  <c r="G129" i="1"/>
  <c r="G135" i="1" s="1"/>
  <c r="G125" i="1"/>
  <c r="C55" i="1"/>
  <c r="E135" i="1"/>
  <c r="H135" i="1"/>
  <c r="J135" i="1"/>
  <c r="L135" i="1"/>
  <c r="K131" i="1"/>
  <c r="K133" i="1"/>
  <c r="K130" i="1"/>
  <c r="K132" i="1"/>
  <c r="L125" i="1"/>
  <c r="C124" i="1"/>
  <c r="C21" i="1"/>
  <c r="D135" i="1" l="1"/>
  <c r="C125" i="1"/>
  <c r="K135" i="1"/>
</calcChain>
</file>

<file path=xl/sharedStrings.xml><?xml version="1.0" encoding="utf-8"?>
<sst xmlns="http://schemas.openxmlformats.org/spreadsheetml/2006/main" count="364" uniqueCount="152">
  <si>
    <t>ECTS</t>
  </si>
  <si>
    <t>Σ</t>
  </si>
  <si>
    <t>W</t>
  </si>
  <si>
    <t>SEMESTR I</t>
  </si>
  <si>
    <t>SUMA SEMESTR I</t>
  </si>
  <si>
    <t>SUMA SEMESTR II</t>
  </si>
  <si>
    <t>SEMESTR III</t>
  </si>
  <si>
    <t>SUMA SEMESTR III</t>
  </si>
  <si>
    <t>SEMESTR IV</t>
  </si>
  <si>
    <t>SUMA SEMESTR IV</t>
  </si>
  <si>
    <t>SEMESTR V</t>
  </si>
  <si>
    <t>SUMA SEMESTR V</t>
  </si>
  <si>
    <t>SEMESTR VI</t>
  </si>
  <si>
    <t>SUMA SEMESTR VI</t>
  </si>
  <si>
    <t>Objaśnienia:</t>
  </si>
  <si>
    <t>Sem.</t>
  </si>
  <si>
    <t>I</t>
  </si>
  <si>
    <t>II</t>
  </si>
  <si>
    <t>III</t>
  </si>
  <si>
    <t>IV</t>
  </si>
  <si>
    <t>V</t>
  </si>
  <si>
    <t>VI</t>
  </si>
  <si>
    <t>E - egzamin</t>
  </si>
  <si>
    <t>w tym praktyki zawodowe</t>
  </si>
  <si>
    <t>ZO - zaliczenie z oceną</t>
  </si>
  <si>
    <t>CA</t>
  </si>
  <si>
    <t>Z - zaliczenie</t>
  </si>
  <si>
    <t>CW</t>
  </si>
  <si>
    <t>Lp.</t>
  </si>
  <si>
    <t>CL</t>
  </si>
  <si>
    <t>CK</t>
  </si>
  <si>
    <t>Punkty
ECTS</t>
  </si>
  <si>
    <t>Liczba godzin dydaktycznych</t>
  </si>
  <si>
    <t>SUMA SEMESTRY I - VI</t>
  </si>
  <si>
    <t>Łączna liczba godzin zajęć</t>
  </si>
  <si>
    <t>W - wykłady</t>
  </si>
  <si>
    <t>CA - ćwiczenia audytoryjne</t>
  </si>
  <si>
    <t>CK - ćwiczenia kliniczne</t>
  </si>
  <si>
    <t>PZ - praktyki zawodowe</t>
  </si>
  <si>
    <t>CL - ćwiczenia laboratoryjne, w tym ćwiczenia realizowane w specjalist. pracowniach</t>
  </si>
  <si>
    <t>Lekt. - lektorat</t>
  </si>
  <si>
    <t>CW - ćwiczenia w grupach warsztatowych, w tym zajęcia z WF</t>
  </si>
  <si>
    <t>Kierunek: Praca socjalna, studia I stopnia, forma studiów: stacjonarne, profil praktyczny</t>
  </si>
  <si>
    <t>Egzamin dyplomowy</t>
  </si>
  <si>
    <t>E</t>
  </si>
  <si>
    <t>Wychowanie fizyczne</t>
  </si>
  <si>
    <t>Technologia informacyjna</t>
  </si>
  <si>
    <t>Psychologia różnic indywidualnych i osobowości</t>
  </si>
  <si>
    <t>Filozofia</t>
  </si>
  <si>
    <t>Ochrona własności intelektualnej</t>
  </si>
  <si>
    <t>Pedagogika społeczna</t>
  </si>
  <si>
    <t>Podstawy pedagogiki specjalnej</t>
  </si>
  <si>
    <t>Psychologia społeczna</t>
  </si>
  <si>
    <t>Historia pracy socjalnej i pomocy społecznej</t>
  </si>
  <si>
    <t>Prawo socjalne</t>
  </si>
  <si>
    <t>Pomoc przedmedyczna</t>
  </si>
  <si>
    <t>Etyka zawodowa</t>
  </si>
  <si>
    <t>z/o</t>
  </si>
  <si>
    <t>Wprowadzenie do socjologii</t>
  </si>
  <si>
    <t>Elementy andragogiki</t>
  </si>
  <si>
    <t>Socjologia organizacji</t>
  </si>
  <si>
    <t>Mikrosocjologia i procesy grupowe</t>
  </si>
  <si>
    <t>Polityka społeczna</t>
  </si>
  <si>
    <t>Praca socjalna z rodziną</t>
  </si>
  <si>
    <t>Kształcenie ustawiczne</t>
  </si>
  <si>
    <t>zal</t>
  </si>
  <si>
    <t>Teoria i metodyka pracy socjalnej I</t>
  </si>
  <si>
    <t>Umiejętności diagnostyczne i społeczne pracownika socjalnego I</t>
  </si>
  <si>
    <t>Superwizja w pracy socjalnej</t>
  </si>
  <si>
    <t>Struktura i organizacja pracy socjalnej</t>
  </si>
  <si>
    <t>Filantropia i wolontariat</t>
  </si>
  <si>
    <t>Poradnictwo socjalne</t>
  </si>
  <si>
    <t>Teoria i metodyka pracy socjalnej II</t>
  </si>
  <si>
    <t>Komunikacja interpersonalna</t>
  </si>
  <si>
    <t>Umiejętności diagnostyczne i społeczne pracownika socjalnego II</t>
  </si>
  <si>
    <t>Wykluczenie - wykluczeni</t>
  </si>
  <si>
    <t>Pedagogika opiekuńczo-wychowawcza</t>
  </si>
  <si>
    <t>Współczesne problemy społeczeństwa polskiego</t>
  </si>
  <si>
    <t>Podstawowe pojęcia antropologii społecznej</t>
  </si>
  <si>
    <t>Badania archiwalne i historia mówiona</t>
  </si>
  <si>
    <t>Metodyka pracy asystenta rodziny</t>
  </si>
  <si>
    <t>Sport osób niepełnosprawnych</t>
  </si>
  <si>
    <t>Rehabilitacja w geriatrii</t>
  </si>
  <si>
    <t>Język migowy</t>
  </si>
  <si>
    <t>Profilaktyka marginalizacji i degradacji społecznej rodziny</t>
  </si>
  <si>
    <t>Mediacje rodzinne</t>
  </si>
  <si>
    <t>Socjologia zdrowia i choroby (niepełnosprawność jako fakt społeczny)</t>
  </si>
  <si>
    <t>Wprowadzenie do podejścia skoncentrowanego na rozwiązaniach w socjologii i pracy socjalnej</t>
  </si>
  <si>
    <t>Socjologia miasta</t>
  </si>
  <si>
    <t>Socjologia obszarów wiejskich</t>
  </si>
  <si>
    <t>Socjologia płci</t>
  </si>
  <si>
    <t>Relacje intymne w ponowoczesności</t>
  </si>
  <si>
    <t>Adaptacyjna aktywność ruchowa</t>
  </si>
  <si>
    <t>Wybrane programy profilaktyczne</t>
  </si>
  <si>
    <t>Analiza kryzysu</t>
  </si>
  <si>
    <t>Profilaktyka marginalizacji osób starszych i niepełnosprawnych</t>
  </si>
  <si>
    <t>Interwencja kryzysowa i pomoc psychologiczna osobom w kryzysie</t>
  </si>
  <si>
    <t xml:space="preserve">Diagnoza sytuacji kryzysowej w rodzinie </t>
  </si>
  <si>
    <t xml:space="preserve">Grupa wsparcia jako forma pracy w kryzysie </t>
  </si>
  <si>
    <t>Interwenja kryzysowa w sytuacji przemocy, klęsk i katastrof</t>
  </si>
  <si>
    <t>Opieka nad przewlekle i terminalnie chorym</t>
  </si>
  <si>
    <t>Wybrane zagadnienia metodyki pracy w instytucjach opiekunczych</t>
  </si>
  <si>
    <t xml:space="preserve">Unijne standardy opieki nad osobami starszymi i niepełnosprawnymi </t>
  </si>
  <si>
    <t xml:space="preserve">Aktywizowanie osób starszych i niepełnosprawnych </t>
  </si>
  <si>
    <t xml:space="preserve">Rehabilitacja osób niepełnosprawnych </t>
  </si>
  <si>
    <t xml:space="preserve">Osoba niepełnosprawna w systemie prawnym </t>
  </si>
  <si>
    <t xml:space="preserve">Elementy terapii pedagogicznej osób starszych i z zaburzeniami rozwoju </t>
  </si>
  <si>
    <t>a</t>
  </si>
  <si>
    <t>b</t>
  </si>
  <si>
    <t>c</t>
  </si>
  <si>
    <t>d</t>
  </si>
  <si>
    <t>e</t>
  </si>
  <si>
    <t>f</t>
  </si>
  <si>
    <t>g</t>
  </si>
  <si>
    <t>Do wyboru moduł I lub II:</t>
  </si>
  <si>
    <t>Do wyboru moduł III lub IV:</t>
  </si>
  <si>
    <t>Do wyboru moduł V lub VI:</t>
  </si>
  <si>
    <t>Pr. godz.</t>
  </si>
  <si>
    <t>Pr. ECTS &gt; 50% = min. 91 ECTS</t>
  </si>
  <si>
    <t>30% wybór = min. 54 ECTS</t>
  </si>
  <si>
    <t>Elementy terapii rodzinnej</t>
  </si>
  <si>
    <t>Asystent rodziny jako organizator społeczności lokalnej</t>
  </si>
  <si>
    <t xml:space="preserve">Metodyka opiekuńczo-wychowawcza w pieczy zastępczej  </t>
  </si>
  <si>
    <t>Socjologia religii</t>
  </si>
  <si>
    <t>Moduł VI:</t>
  </si>
  <si>
    <t>Moduł V:</t>
  </si>
  <si>
    <t>Moduł III:</t>
  </si>
  <si>
    <t>Moduł IV:</t>
  </si>
  <si>
    <t>Moduł II:</t>
  </si>
  <si>
    <t>Moduł I:</t>
  </si>
  <si>
    <t>Projekt socjalny</t>
  </si>
  <si>
    <t>Metodologia badań społecznych</t>
  </si>
  <si>
    <t>Do wyboru 1 z 2: Przygotowanie i realizacja projektu badawczego / Zarządzanie w pomocy społecznej</t>
  </si>
  <si>
    <t>Praktyka zawodowa wdrożeniowa</t>
  </si>
  <si>
    <t>Praktyka zawodowa</t>
  </si>
  <si>
    <t>Do wyboru język obcy 1 z 2: angielski / niemiecki</t>
  </si>
  <si>
    <t>PZ</t>
  </si>
  <si>
    <t>Lekt</t>
  </si>
  <si>
    <t>Do wyboru 1 z 2: Patologie spoleczne / Problemy współczesnej rodziny</t>
  </si>
  <si>
    <t xml:space="preserve">Do wyboru 1 z 2: Polityka społeczna w wybranych krajach UE/ Social assistance system  in the countries of the European Union (Systemy pomocy w wybranych krajach EU) </t>
  </si>
  <si>
    <t>Bezpieczeństwo i higiena pracy pracownika socjalnego</t>
  </si>
  <si>
    <t>Do wyboru 1 z 2: Prezentacja danych ilościowych / Statystyka społeczna z elementami demografii</t>
  </si>
  <si>
    <t xml:space="preserve">Warsztaty socjoteraputeczne </t>
  </si>
  <si>
    <t>Do wyboru 1 z 2: Propaganda polityczna / Discourse analysis (Analiza dyskursu)</t>
  </si>
  <si>
    <t>Badacz(ka) wobec doświadczenia społecznego (o miejscu i roli badacza/ki w badaniach)</t>
  </si>
  <si>
    <t xml:space="preserve">Kultura współczesna </t>
  </si>
  <si>
    <t>Do wyboru 1 z 2: Mediacje sądowe i pozasądowe/ Hospitacja organizacji społecznych</t>
  </si>
  <si>
    <t xml:space="preserve">Bepieczeństwo społeczne </t>
  </si>
  <si>
    <t>Forma weryfikacji</t>
  </si>
  <si>
    <t>Nazwa zajęć / modułu</t>
  </si>
  <si>
    <t>PLAN STUDIÓW (HARMONOGRAM REALIZACJI PROGRAMU STUDIÓW)</t>
  </si>
  <si>
    <t>SEMESTR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</si>
</sst>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5]0"/>
    <numFmt numFmtId="165" formatCode="[$-415]General"/>
    <numFmt numFmtId="166" formatCode="#,##0.00&quot; &quot;[$zł-415];[Red]&quot;-&quot;#,##0.00&quot; &quot;[$zł-415]"/>
  </numFmts>
  <fonts count="16">
    <font>
      <sz val="11"/>
      <color theme="1"/>
      <name val="Arial"/>
      <family val="2"/>
      <charset val="238"/>
    </font>
    <font>
      <sz val="10"/>
      <color theme="1"/>
      <name val="Mangal"/>
      <family val="1"/>
    </font>
    <font>
      <sz val="11"/>
      <color rgb="FF000000"/>
      <name val="Czcionka tekstu podstawowego"/>
    </font>
    <font>
      <b/>
      <i/>
      <sz val="16"/>
      <color theme="1"/>
      <name val="Arial"/>
      <family val="2"/>
      <charset val="238"/>
    </font>
    <font>
      <sz val="10"/>
      <color theme="1"/>
      <name val="Arial CE"/>
    </font>
    <font>
      <b/>
      <i/>
      <u/>
      <sz val="11"/>
      <color theme="1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Arial"/>
      <family val="2"/>
      <charset val="238"/>
    </font>
    <font>
      <sz val="11"/>
      <name val="Czcionka tekstu podstawowego"/>
    </font>
    <font>
      <i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Calibri"/>
      <family val="2"/>
      <charset val="238"/>
    </font>
    <font>
      <sz val="11"/>
      <color rgb="FFFF0000"/>
      <name val="Times New Roman"/>
      <family val="1"/>
      <charset val="238"/>
    </font>
    <font>
      <sz val="8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2F2F2"/>
      </patternFill>
    </fill>
  </fills>
  <borders count="7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8">
    <xf numFmtId="0" fontId="0" fillId="0" borderId="0"/>
    <xf numFmtId="165" fontId="1" fillId="0" borderId="0"/>
    <xf numFmtId="165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165" fontId="4" fillId="0" borderId="0"/>
    <xf numFmtId="0" fontId="5" fillId="0" borderId="0"/>
    <xf numFmtId="166" fontId="5" fillId="0" borderId="0"/>
  </cellStyleXfs>
  <cellXfs count="243">
    <xf numFmtId="0" fontId="0" fillId="0" borderId="0" xfId="0"/>
    <xf numFmtId="165" fontId="6" fillId="0" borderId="1" xfId="1" applyFont="1" applyBorder="1" applyAlignment="1">
      <alignment vertical="center" wrapText="1"/>
    </xf>
    <xf numFmtId="165" fontId="6" fillId="0" borderId="0" xfId="2" applyFont="1"/>
    <xf numFmtId="165" fontId="6" fillId="0" borderId="1" xfId="1" applyFont="1" applyBorder="1" applyAlignment="1">
      <alignment horizontal="center" vertical="center" wrapText="1"/>
    </xf>
    <xf numFmtId="165" fontId="6" fillId="0" borderId="1" xfId="2" applyFont="1" applyBorder="1" applyAlignment="1">
      <alignment horizontal="center" vertical="center" wrapText="1"/>
    </xf>
    <xf numFmtId="165" fontId="6" fillId="0" borderId="1" xfId="2" applyFont="1" applyBorder="1" applyAlignment="1">
      <alignment horizontal="center" vertical="center"/>
    </xf>
    <xf numFmtId="165" fontId="6" fillId="0" borderId="0" xfId="2" applyFont="1" applyAlignment="1">
      <alignment horizontal="center" vertical="center"/>
    </xf>
    <xf numFmtId="0" fontId="9" fillId="0" borderId="0" xfId="0" applyFont="1"/>
    <xf numFmtId="165" fontId="7" fillId="0" borderId="0" xfId="2" applyFont="1" applyAlignment="1">
      <alignment horizontal="left" vertical="center"/>
    </xf>
    <xf numFmtId="165" fontId="6" fillId="0" borderId="0" xfId="2" applyFont="1" applyAlignment="1">
      <alignment horizontal="left" vertical="center"/>
    </xf>
    <xf numFmtId="165" fontId="7" fillId="0" borderId="1" xfId="2" applyFont="1" applyBorder="1" applyAlignment="1">
      <alignment horizontal="center" vertical="center" wrapText="1"/>
    </xf>
    <xf numFmtId="165" fontId="7" fillId="0" borderId="0" xfId="2" applyFont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5" fontId="6" fillId="0" borderId="2" xfId="2" applyFont="1" applyBorder="1" applyAlignment="1">
      <alignment horizontal="center" vertical="center"/>
    </xf>
    <xf numFmtId="165" fontId="6" fillId="0" borderId="5" xfId="0" applyNumberFormat="1" applyFont="1" applyBorder="1" applyAlignment="1">
      <alignment horizontal="center" vertical="center" wrapText="1"/>
    </xf>
    <xf numFmtId="165" fontId="6" fillId="0" borderId="0" xfId="2" applyFont="1" applyAlignment="1">
      <alignment horizontal="left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7" fillId="0" borderId="0" xfId="2" applyFont="1" applyAlignment="1">
      <alignment horizontal="center" vertical="center" wrapText="1"/>
    </xf>
    <xf numFmtId="165" fontId="7" fillId="0" borderId="0" xfId="1" applyFont="1" applyAlignment="1">
      <alignment horizontal="center" vertical="center" wrapText="1"/>
    </xf>
    <xf numFmtId="165" fontId="10" fillId="0" borderId="0" xfId="2" applyFont="1" applyAlignment="1">
      <alignment horizontal="left"/>
    </xf>
    <xf numFmtId="165" fontId="10" fillId="0" borderId="0" xfId="2" applyFont="1"/>
    <xf numFmtId="165" fontId="7" fillId="2" borderId="1" xfId="2" applyFont="1" applyFill="1" applyBorder="1" applyAlignment="1">
      <alignment horizontal="center" vertical="center"/>
    </xf>
    <xf numFmtId="165" fontId="7" fillId="0" borderId="8" xfId="2" applyFont="1" applyBorder="1" applyAlignment="1">
      <alignment horizontal="center" vertical="center"/>
    </xf>
    <xf numFmtId="165" fontId="7" fillId="0" borderId="0" xfId="2" applyFont="1" applyAlignment="1">
      <alignment horizontal="center" vertical="center"/>
    </xf>
    <xf numFmtId="165" fontId="6" fillId="0" borderId="9" xfId="2" applyFont="1" applyBorder="1" applyAlignment="1">
      <alignment horizontal="center" vertical="center"/>
    </xf>
    <xf numFmtId="165" fontId="6" fillId="0" borderId="9" xfId="1" applyFont="1" applyBorder="1" applyAlignment="1">
      <alignment vertical="center" wrapText="1"/>
    </xf>
    <xf numFmtId="165" fontId="6" fillId="0" borderId="9" xfId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65" fontId="10" fillId="0" borderId="0" xfId="2" applyFont="1" applyAlignment="1">
      <alignment wrapText="1"/>
    </xf>
    <xf numFmtId="0" fontId="6" fillId="0" borderId="11" xfId="0" applyFont="1" applyBorder="1"/>
    <xf numFmtId="165" fontId="6" fillId="0" borderId="12" xfId="1" applyFont="1" applyBorder="1" applyAlignment="1">
      <alignment horizontal="center" vertical="center" wrapText="1"/>
    </xf>
    <xf numFmtId="165" fontId="6" fillId="0" borderId="14" xfId="1" applyFont="1" applyBorder="1" applyAlignment="1">
      <alignment horizontal="center" vertical="center" wrapText="1"/>
    </xf>
    <xf numFmtId="165" fontId="6" fillId="0" borderId="15" xfId="2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165" fontId="6" fillId="0" borderId="15" xfId="1" applyFont="1" applyBorder="1" applyAlignment="1">
      <alignment horizontal="center" vertical="center" wrapText="1"/>
    </xf>
    <xf numFmtId="165" fontId="6" fillId="0" borderId="0" xfId="2" applyFont="1" applyAlignment="1">
      <alignment horizontal="center" vertical="center"/>
    </xf>
    <xf numFmtId="165" fontId="6" fillId="5" borderId="1" xfId="2" applyFont="1" applyFill="1" applyBorder="1" applyAlignment="1">
      <alignment horizontal="center" vertical="center"/>
    </xf>
    <xf numFmtId="165" fontId="6" fillId="5" borderId="1" xfId="1" applyFont="1" applyFill="1" applyBorder="1" applyAlignment="1">
      <alignment horizontal="center" vertical="center" wrapText="1"/>
    </xf>
    <xf numFmtId="165" fontId="6" fillId="5" borderId="1" xfId="2" applyFont="1" applyFill="1" applyBorder="1" applyAlignment="1">
      <alignment horizontal="center" vertical="center" wrapText="1"/>
    </xf>
    <xf numFmtId="165" fontId="10" fillId="0" borderId="0" xfId="2" applyFont="1" applyAlignment="1">
      <alignment horizontal="center" vertical="center" wrapText="1"/>
    </xf>
    <xf numFmtId="165" fontId="6" fillId="5" borderId="8" xfId="1" applyFont="1" applyFill="1" applyBorder="1" applyAlignment="1">
      <alignment horizontal="center" vertical="center" wrapText="1"/>
    </xf>
    <xf numFmtId="165" fontId="7" fillId="5" borderId="1" xfId="2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top" wrapText="1"/>
    </xf>
    <xf numFmtId="165" fontId="6" fillId="0" borderId="14" xfId="2" applyFont="1" applyBorder="1" applyAlignment="1">
      <alignment horizontal="center"/>
    </xf>
    <xf numFmtId="165" fontId="6" fillId="0" borderId="17" xfId="2" applyFont="1" applyBorder="1" applyAlignment="1">
      <alignment horizontal="center" vertical="center"/>
    </xf>
    <xf numFmtId="165" fontId="6" fillId="0" borderId="19" xfId="2" applyFont="1" applyBorder="1" applyAlignment="1">
      <alignment horizontal="center" vertical="center"/>
    </xf>
    <xf numFmtId="165" fontId="6" fillId="0" borderId="0" xfId="2" applyFont="1" applyBorder="1"/>
    <xf numFmtId="165" fontId="6" fillId="0" borderId="20" xfId="2" applyFont="1" applyBorder="1" applyAlignment="1">
      <alignment horizontal="center" vertical="center"/>
    </xf>
    <xf numFmtId="0" fontId="11" fillId="0" borderId="21" xfId="0" applyFont="1" applyBorder="1" applyAlignment="1">
      <alignment vertical="center" wrapText="1"/>
    </xf>
    <xf numFmtId="0" fontId="6" fillId="0" borderId="21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vertical="top" wrapText="1"/>
    </xf>
    <xf numFmtId="165" fontId="6" fillId="0" borderId="13" xfId="1" applyFont="1" applyBorder="1" applyAlignment="1">
      <alignment vertical="center" wrapText="1"/>
    </xf>
    <xf numFmtId="165" fontId="6" fillId="0" borderId="13" xfId="2" applyFont="1" applyBorder="1" applyAlignment="1">
      <alignment horizontal="center" vertical="center"/>
    </xf>
    <xf numFmtId="165" fontId="6" fillId="0" borderId="13" xfId="1" applyFont="1" applyBorder="1" applyAlignment="1">
      <alignment horizontal="center" vertical="center" wrapText="1"/>
    </xf>
    <xf numFmtId="0" fontId="12" fillId="0" borderId="18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top" wrapText="1"/>
    </xf>
    <xf numFmtId="165" fontId="6" fillId="0" borderId="23" xfId="2" applyFont="1" applyBorder="1"/>
    <xf numFmtId="165" fontId="6" fillId="0" borderId="24" xfId="2" applyFont="1" applyBorder="1" applyAlignment="1">
      <alignment horizontal="center" vertical="center"/>
    </xf>
    <xf numFmtId="0" fontId="11" fillId="0" borderId="25" xfId="0" applyFont="1" applyBorder="1" applyAlignment="1">
      <alignment vertical="center" wrapText="1"/>
    </xf>
    <xf numFmtId="0" fontId="6" fillId="0" borderId="25" xfId="0" applyFont="1" applyBorder="1" applyAlignment="1">
      <alignment horizontal="center" vertical="top" wrapText="1"/>
    </xf>
    <xf numFmtId="0" fontId="13" fillId="0" borderId="25" xfId="0" applyFont="1" applyBorder="1" applyAlignment="1">
      <alignment vertical="top" wrapText="1"/>
    </xf>
    <xf numFmtId="0" fontId="6" fillId="0" borderId="25" xfId="1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wrapText="1"/>
    </xf>
    <xf numFmtId="165" fontId="6" fillId="0" borderId="26" xfId="2" applyFont="1" applyBorder="1" applyAlignment="1">
      <alignment horizontal="center"/>
    </xf>
    <xf numFmtId="0" fontId="11" fillId="0" borderId="27" xfId="0" applyFont="1" applyBorder="1" applyAlignment="1">
      <alignment horizontal="center" vertical="top" wrapText="1"/>
    </xf>
    <xf numFmtId="165" fontId="6" fillId="0" borderId="23" xfId="2" applyFont="1" applyBorder="1" applyAlignment="1">
      <alignment horizontal="center"/>
    </xf>
    <xf numFmtId="0" fontId="11" fillId="0" borderId="23" xfId="0" applyFont="1" applyBorder="1" applyAlignment="1">
      <alignment vertical="center" wrapText="1"/>
    </xf>
    <xf numFmtId="0" fontId="6" fillId="0" borderId="23" xfId="0" applyFont="1" applyBorder="1" applyAlignment="1">
      <alignment horizontal="center" vertical="top" wrapText="1"/>
    </xf>
    <xf numFmtId="0" fontId="6" fillId="0" borderId="23" xfId="1" applyNumberFormat="1" applyFont="1" applyBorder="1"/>
    <xf numFmtId="0" fontId="6" fillId="0" borderId="23" xfId="0" applyFont="1" applyBorder="1" applyAlignment="1">
      <alignment horizontal="center" wrapText="1"/>
    </xf>
    <xf numFmtId="0" fontId="11" fillId="0" borderId="23" xfId="1" applyNumberFormat="1" applyFont="1" applyBorder="1" applyAlignment="1">
      <alignment horizontal="left" vertical="center"/>
    </xf>
    <xf numFmtId="0" fontId="11" fillId="5" borderId="13" xfId="0" applyFont="1" applyFill="1" applyBorder="1" applyAlignment="1">
      <alignment vertical="center" wrapText="1"/>
    </xf>
    <xf numFmtId="165" fontId="6" fillId="5" borderId="13" xfId="2" applyFont="1" applyFill="1" applyBorder="1" applyAlignment="1">
      <alignment horizontal="center" vertical="center"/>
    </xf>
    <xf numFmtId="165" fontId="6" fillId="5" borderId="13" xfId="1" applyFont="1" applyFill="1" applyBorder="1" applyAlignment="1">
      <alignment horizontal="center" vertical="center" wrapText="1"/>
    </xf>
    <xf numFmtId="165" fontId="6" fillId="0" borderId="28" xfId="2" applyFont="1" applyBorder="1" applyAlignment="1">
      <alignment horizontal="center" vertical="center"/>
    </xf>
    <xf numFmtId="165" fontId="6" fillId="0" borderId="18" xfId="2" applyFont="1" applyBorder="1" applyAlignment="1">
      <alignment horizontal="center"/>
    </xf>
    <xf numFmtId="0" fontId="7" fillId="0" borderId="29" xfId="0" applyFont="1" applyBorder="1" applyAlignment="1">
      <alignment horizontal="center" vertical="top" wrapText="1"/>
    </xf>
    <xf numFmtId="165" fontId="6" fillId="0" borderId="30" xfId="2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top" wrapText="1"/>
    </xf>
    <xf numFmtId="165" fontId="6" fillId="0" borderId="32" xfId="2" applyFont="1" applyBorder="1" applyAlignment="1">
      <alignment horizontal="center" vertical="center"/>
    </xf>
    <xf numFmtId="0" fontId="6" fillId="0" borderId="21" xfId="1" applyNumberFormat="1" applyFont="1" applyBorder="1"/>
    <xf numFmtId="165" fontId="6" fillId="0" borderId="21" xfId="2" applyFont="1" applyBorder="1" applyAlignment="1">
      <alignment horizontal="center"/>
    </xf>
    <xf numFmtId="165" fontId="6" fillId="0" borderId="33" xfId="2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top" wrapText="1"/>
    </xf>
    <xf numFmtId="0" fontId="12" fillId="5" borderId="35" xfId="0" applyFont="1" applyFill="1" applyBorder="1" applyAlignment="1">
      <alignment vertical="center" wrapText="1"/>
    </xf>
    <xf numFmtId="165" fontId="6" fillId="5" borderId="35" xfId="2" applyFont="1" applyFill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top" wrapText="1"/>
    </xf>
    <xf numFmtId="165" fontId="6" fillId="5" borderId="35" xfId="1" applyFont="1" applyFill="1" applyBorder="1" applyAlignment="1">
      <alignment horizontal="center" vertical="center" wrapText="1"/>
    </xf>
    <xf numFmtId="0" fontId="6" fillId="5" borderId="36" xfId="0" applyFont="1" applyFill="1" applyBorder="1" applyAlignment="1">
      <alignment horizontal="center" vertical="top" wrapText="1"/>
    </xf>
    <xf numFmtId="0" fontId="7" fillId="5" borderId="37" xfId="0" applyFont="1" applyFill="1" applyBorder="1" applyAlignment="1">
      <alignment horizontal="center" vertical="top" wrapText="1"/>
    </xf>
    <xf numFmtId="165" fontId="6" fillId="5" borderId="6" xfId="2" applyFont="1" applyFill="1" applyBorder="1" applyAlignment="1">
      <alignment horizontal="center" vertical="center"/>
    </xf>
    <xf numFmtId="165" fontId="11" fillId="0" borderId="1" xfId="1" applyFont="1" applyBorder="1" applyAlignment="1">
      <alignment vertical="center" wrapText="1"/>
    </xf>
    <xf numFmtId="165" fontId="6" fillId="0" borderId="38" xfId="2" applyFont="1" applyBorder="1" applyAlignment="1">
      <alignment horizontal="center" vertical="center"/>
    </xf>
    <xf numFmtId="165" fontId="7" fillId="6" borderId="39" xfId="2" applyFont="1" applyFill="1" applyBorder="1" applyAlignment="1">
      <alignment horizontal="center" vertical="center" wrapText="1"/>
    </xf>
    <xf numFmtId="165" fontId="12" fillId="6" borderId="35" xfId="2" applyFont="1" applyFill="1" applyBorder="1" applyAlignment="1">
      <alignment horizontal="left" vertical="center" wrapText="1"/>
    </xf>
    <xf numFmtId="165" fontId="7" fillId="6" borderId="35" xfId="2" applyFont="1" applyFill="1" applyBorder="1" applyAlignment="1">
      <alignment horizontal="center" vertical="center" wrapText="1"/>
    </xf>
    <xf numFmtId="165" fontId="7" fillId="6" borderId="37" xfId="2" applyFont="1" applyFill="1" applyBorder="1" applyAlignment="1">
      <alignment horizontal="center" vertical="center" wrapText="1"/>
    </xf>
    <xf numFmtId="165" fontId="6" fillId="0" borderId="40" xfId="2" applyFont="1" applyBorder="1" applyAlignment="1">
      <alignment horizontal="center" vertical="center"/>
    </xf>
    <xf numFmtId="165" fontId="12" fillId="0" borderId="41" xfId="1" applyFont="1" applyBorder="1" applyAlignment="1">
      <alignment vertical="center" wrapText="1"/>
    </xf>
    <xf numFmtId="165" fontId="6" fillId="0" borderId="43" xfId="2" applyFont="1" applyBorder="1" applyAlignment="1">
      <alignment horizontal="center" vertical="center"/>
    </xf>
    <xf numFmtId="165" fontId="6" fillId="0" borderId="44" xfId="1" applyFont="1" applyBorder="1" applyAlignment="1">
      <alignment horizontal="center" vertical="center" wrapText="1"/>
    </xf>
    <xf numFmtId="165" fontId="6" fillId="0" borderId="45" xfId="2" applyFont="1" applyBorder="1" applyAlignment="1">
      <alignment horizontal="center" vertical="center"/>
    </xf>
    <xf numFmtId="165" fontId="11" fillId="0" borderId="46" xfId="1" applyFont="1" applyBorder="1" applyAlignment="1">
      <alignment vertical="center" wrapText="1"/>
    </xf>
    <xf numFmtId="0" fontId="6" fillId="0" borderId="21" xfId="0" applyFont="1" applyBorder="1" applyAlignment="1">
      <alignment horizontal="center" vertical="center" wrapText="1"/>
    </xf>
    <xf numFmtId="165" fontId="6" fillId="0" borderId="46" xfId="1" applyFont="1" applyBorder="1" applyAlignment="1">
      <alignment horizontal="center" vertical="center" wrapText="1"/>
    </xf>
    <xf numFmtId="165" fontId="6" fillId="0" borderId="46" xfId="2" applyFont="1" applyBorder="1" applyAlignment="1">
      <alignment horizontal="center" vertical="center"/>
    </xf>
    <xf numFmtId="165" fontId="6" fillId="0" borderId="47" xfId="1" applyFont="1" applyBorder="1" applyAlignment="1">
      <alignment horizontal="center" vertical="center" wrapText="1"/>
    </xf>
    <xf numFmtId="165" fontId="6" fillId="5" borderId="9" xfId="1" applyFont="1" applyFill="1" applyBorder="1" applyAlignment="1">
      <alignment horizontal="center" vertical="center" wrapText="1"/>
    </xf>
    <xf numFmtId="165" fontId="6" fillId="5" borderId="9" xfId="2" applyFont="1" applyFill="1" applyBorder="1" applyAlignment="1">
      <alignment horizontal="center" vertical="center"/>
    </xf>
    <xf numFmtId="165" fontId="6" fillId="5" borderId="48" xfId="2" applyFont="1" applyFill="1" applyBorder="1" applyAlignment="1">
      <alignment horizontal="center" vertical="center"/>
    </xf>
    <xf numFmtId="165" fontId="12" fillId="5" borderId="49" xfId="1" applyFont="1" applyFill="1" applyBorder="1" applyAlignment="1">
      <alignment vertical="center" wrapText="1"/>
    </xf>
    <xf numFmtId="165" fontId="6" fillId="5" borderId="49" xfId="1" applyFont="1" applyFill="1" applyBorder="1" applyAlignment="1">
      <alignment horizontal="center" vertical="center" wrapText="1"/>
    </xf>
    <xf numFmtId="165" fontId="6" fillId="5" borderId="49" xfId="2" applyFont="1" applyFill="1" applyBorder="1" applyAlignment="1">
      <alignment horizontal="center" vertical="center"/>
    </xf>
    <xf numFmtId="165" fontId="7" fillId="5" borderId="50" xfId="1" applyFont="1" applyFill="1" applyBorder="1" applyAlignment="1">
      <alignment horizontal="center" vertical="center" wrapText="1"/>
    </xf>
    <xf numFmtId="165" fontId="12" fillId="0" borderId="51" xfId="1" applyFont="1" applyBorder="1" applyAlignment="1">
      <alignment vertical="center" wrapText="1"/>
    </xf>
    <xf numFmtId="0" fontId="6" fillId="0" borderId="31" xfId="1" applyNumberFormat="1" applyFont="1" applyBorder="1" applyAlignment="1">
      <alignment horizontal="center"/>
    </xf>
    <xf numFmtId="0" fontId="6" fillId="0" borderId="22" xfId="1" applyNumberFormat="1" applyFont="1" applyBorder="1" applyAlignment="1">
      <alignment horizontal="center"/>
    </xf>
    <xf numFmtId="0" fontId="11" fillId="5" borderId="52" xfId="0" applyFont="1" applyFill="1" applyBorder="1" applyAlignment="1">
      <alignment vertical="center" wrapText="1"/>
    </xf>
    <xf numFmtId="0" fontId="11" fillId="0" borderId="53" xfId="0" applyFont="1" applyBorder="1" applyAlignment="1">
      <alignment vertical="center" wrapText="1"/>
    </xf>
    <xf numFmtId="165" fontId="14" fillId="0" borderId="38" xfId="2" applyFont="1" applyBorder="1" applyAlignment="1">
      <alignment horizontal="center" vertical="center"/>
    </xf>
    <xf numFmtId="165" fontId="7" fillId="0" borderId="41" xfId="1" applyFont="1" applyBorder="1" applyAlignment="1">
      <alignment horizontal="center" vertical="center" wrapText="1"/>
    </xf>
    <xf numFmtId="165" fontId="7" fillId="0" borderId="42" xfId="1" applyFont="1" applyBorder="1" applyAlignment="1">
      <alignment horizontal="center" vertical="center" wrapText="1"/>
    </xf>
    <xf numFmtId="165" fontId="12" fillId="5" borderId="18" xfId="1" applyFont="1" applyFill="1" applyBorder="1" applyAlignment="1">
      <alignment vertical="center" wrapText="1"/>
    </xf>
    <xf numFmtId="0" fontId="7" fillId="5" borderId="18" xfId="0" applyFont="1" applyFill="1" applyBorder="1" applyAlignment="1">
      <alignment horizontal="center" vertical="top" wrapText="1"/>
    </xf>
    <xf numFmtId="165" fontId="6" fillId="5" borderId="41" xfId="1" applyFont="1" applyFill="1" applyBorder="1" applyAlignment="1">
      <alignment horizontal="center" vertical="center" wrapText="1"/>
    </xf>
    <xf numFmtId="165" fontId="6" fillId="5" borderId="42" xfId="1" applyFont="1" applyFill="1" applyBorder="1" applyAlignment="1">
      <alignment horizontal="center" vertical="center" wrapText="1"/>
    </xf>
    <xf numFmtId="165" fontId="14" fillId="5" borderId="9" xfId="1" applyFont="1" applyFill="1" applyBorder="1" applyAlignment="1">
      <alignment horizontal="center" vertical="center" wrapText="1"/>
    </xf>
    <xf numFmtId="165" fontId="6" fillId="5" borderId="13" xfId="2" applyFont="1" applyFill="1" applyBorder="1"/>
    <xf numFmtId="165" fontId="7" fillId="3" borderId="1" xfId="2" applyFont="1" applyFill="1" applyBorder="1" applyAlignment="1">
      <alignment horizontal="center" vertical="center" wrapText="1"/>
    </xf>
    <xf numFmtId="165" fontId="7" fillId="3" borderId="23" xfId="2" applyFont="1" applyFill="1" applyBorder="1" applyAlignment="1">
      <alignment horizontal="center" vertical="center" wrapText="1"/>
    </xf>
    <xf numFmtId="165" fontId="6" fillId="0" borderId="23" xfId="2" applyFont="1" applyBorder="1" applyAlignment="1">
      <alignment horizontal="center" vertical="center"/>
    </xf>
    <xf numFmtId="165" fontId="6" fillId="0" borderId="0" xfId="2" applyFont="1" applyBorder="1" applyAlignment="1">
      <alignment horizontal="center" vertical="center"/>
    </xf>
    <xf numFmtId="165" fontId="14" fillId="0" borderId="23" xfId="2" applyFont="1" applyBorder="1" applyAlignment="1">
      <alignment horizontal="center" vertical="center"/>
    </xf>
    <xf numFmtId="0" fontId="6" fillId="0" borderId="0" xfId="0" applyFont="1" applyBorder="1"/>
    <xf numFmtId="165" fontId="6" fillId="5" borderId="0" xfId="2" applyFont="1" applyFill="1" applyBorder="1" applyAlignment="1">
      <alignment horizontal="center" vertical="center"/>
    </xf>
    <xf numFmtId="165" fontId="6" fillId="0" borderId="23" xfId="1" applyFont="1" applyBorder="1" applyAlignment="1">
      <alignment horizontal="center" vertical="center" wrapText="1"/>
    </xf>
    <xf numFmtId="164" fontId="6" fillId="0" borderId="23" xfId="2" applyNumberFormat="1" applyFont="1" applyBorder="1" applyAlignment="1">
      <alignment horizontal="center" vertical="center"/>
    </xf>
    <xf numFmtId="165" fontId="6" fillId="0" borderId="23" xfId="2" applyFont="1" applyBorder="1" applyAlignment="1">
      <alignment horizontal="center" vertical="center" wrapText="1"/>
    </xf>
    <xf numFmtId="165" fontId="6" fillId="5" borderId="23" xfId="2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 wrapText="1"/>
    </xf>
    <xf numFmtId="165" fontId="6" fillId="5" borderId="23" xfId="1" applyFont="1" applyFill="1" applyBorder="1" applyAlignment="1">
      <alignment horizontal="center" vertical="center" wrapText="1"/>
    </xf>
    <xf numFmtId="165" fontId="6" fillId="5" borderId="23" xfId="2" applyFont="1" applyFill="1" applyBorder="1" applyAlignment="1">
      <alignment horizontal="center" vertical="center" wrapText="1"/>
    </xf>
    <xf numFmtId="0" fontId="9" fillId="5" borderId="0" xfId="0" applyFont="1" applyFill="1" applyBorder="1"/>
    <xf numFmtId="165" fontId="6" fillId="0" borderId="23" xfId="1" applyFont="1" applyBorder="1" applyAlignment="1">
      <alignment vertical="center" wrapText="1"/>
    </xf>
    <xf numFmtId="165" fontId="6" fillId="0" borderId="23" xfId="2" applyFont="1" applyFill="1" applyBorder="1" applyAlignment="1">
      <alignment horizontal="center" vertical="center"/>
    </xf>
    <xf numFmtId="0" fontId="6" fillId="0" borderId="23" xfId="0" applyFont="1" applyBorder="1" applyAlignment="1">
      <alignment vertical="center" wrapText="1"/>
    </xf>
    <xf numFmtId="0" fontId="6" fillId="0" borderId="56" xfId="0" applyFont="1" applyBorder="1" applyAlignment="1">
      <alignment horizontal="center" wrapText="1"/>
    </xf>
    <xf numFmtId="0" fontId="6" fillId="0" borderId="38" xfId="0" applyFont="1" applyBorder="1" applyAlignment="1">
      <alignment horizontal="center" vertical="top" wrapText="1"/>
    </xf>
    <xf numFmtId="0" fontId="6" fillId="0" borderId="23" xfId="1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center" wrapText="1"/>
    </xf>
    <xf numFmtId="0" fontId="6" fillId="0" borderId="25" xfId="0" applyFont="1" applyBorder="1" applyAlignment="1">
      <alignment vertical="center" wrapText="1"/>
    </xf>
    <xf numFmtId="165" fontId="6" fillId="0" borderId="25" xfId="2" applyFont="1" applyBorder="1" applyAlignment="1">
      <alignment horizontal="center" vertical="center"/>
    </xf>
    <xf numFmtId="165" fontId="6" fillId="0" borderId="25" xfId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top" wrapText="1"/>
    </xf>
    <xf numFmtId="0" fontId="13" fillId="0" borderId="23" xfId="0" applyFont="1" applyBorder="1" applyAlignment="1">
      <alignment vertical="top" wrapText="1"/>
    </xf>
    <xf numFmtId="0" fontId="6" fillId="0" borderId="23" xfId="1" applyNumberFormat="1" applyFont="1" applyBorder="1" applyAlignment="1">
      <alignment horizontal="center" vertical="center"/>
    </xf>
    <xf numFmtId="165" fontId="6" fillId="0" borderId="38" xfId="2" applyFont="1" applyBorder="1" applyAlignment="1">
      <alignment horizontal="center"/>
    </xf>
    <xf numFmtId="165" fontId="6" fillId="5" borderId="0" xfId="2" applyFont="1" applyFill="1" applyBorder="1"/>
    <xf numFmtId="165" fontId="6" fillId="4" borderId="23" xfId="2" applyFont="1" applyFill="1" applyBorder="1" applyAlignment="1">
      <alignment horizontal="center" vertical="center"/>
    </xf>
    <xf numFmtId="0" fontId="6" fillId="0" borderId="57" xfId="0" applyFont="1" applyBorder="1" applyAlignment="1">
      <alignment vertical="top" wrapText="1"/>
    </xf>
    <xf numFmtId="0" fontId="6" fillId="0" borderId="57" xfId="0" applyFont="1" applyBorder="1" applyAlignment="1">
      <alignment horizontal="center" wrapText="1"/>
    </xf>
    <xf numFmtId="0" fontId="6" fillId="0" borderId="58" xfId="0" applyFont="1" applyBorder="1" applyAlignment="1">
      <alignment horizontal="center" wrapText="1"/>
    </xf>
    <xf numFmtId="0" fontId="6" fillId="0" borderId="59" xfId="0" applyFont="1" applyBorder="1" applyAlignment="1">
      <alignment vertical="center" wrapText="1"/>
    </xf>
    <xf numFmtId="0" fontId="6" fillId="0" borderId="31" xfId="0" applyFont="1" applyBorder="1" applyAlignment="1">
      <alignment horizontal="center" vertical="top" wrapText="1"/>
    </xf>
    <xf numFmtId="0" fontId="11" fillId="5" borderId="57" xfId="0" applyFont="1" applyFill="1" applyBorder="1" applyAlignment="1">
      <alignment vertical="center" wrapText="1"/>
    </xf>
    <xf numFmtId="165" fontId="6" fillId="5" borderId="44" xfId="1" applyFont="1" applyFill="1" applyBorder="1" applyAlignment="1">
      <alignment horizontal="center" vertical="center" wrapText="1"/>
    </xf>
    <xf numFmtId="165" fontId="7" fillId="0" borderId="60" xfId="2" applyFont="1" applyBorder="1" applyAlignment="1">
      <alignment horizontal="right"/>
    </xf>
    <xf numFmtId="165" fontId="7" fillId="0" borderId="46" xfId="2" applyFont="1" applyBorder="1" applyAlignment="1">
      <alignment horizontal="center" vertical="center"/>
    </xf>
    <xf numFmtId="165" fontId="7" fillId="2" borderId="46" xfId="2" applyFont="1" applyFill="1" applyBorder="1" applyAlignment="1">
      <alignment horizontal="center" vertical="center"/>
    </xf>
    <xf numFmtId="165" fontId="7" fillId="0" borderId="47" xfId="2" applyFont="1" applyBorder="1" applyAlignment="1">
      <alignment horizontal="center" vertical="center"/>
    </xf>
    <xf numFmtId="0" fontId="11" fillId="5" borderId="59" xfId="0" applyFont="1" applyFill="1" applyBorder="1" applyAlignment="1">
      <alignment vertical="center" wrapText="1"/>
    </xf>
    <xf numFmtId="0" fontId="6" fillId="5" borderId="57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 wrapText="1"/>
    </xf>
    <xf numFmtId="165" fontId="6" fillId="5" borderId="31" xfId="1" applyFont="1" applyFill="1" applyBorder="1" applyAlignment="1">
      <alignment horizontal="center" vertical="center" wrapText="1"/>
    </xf>
    <xf numFmtId="165" fontId="6" fillId="0" borderId="31" xfId="1" applyFont="1" applyBorder="1" applyAlignment="1">
      <alignment horizontal="center" vertical="center" wrapText="1"/>
    </xf>
    <xf numFmtId="165" fontId="7" fillId="0" borderId="21" xfId="2" applyFont="1" applyBorder="1" applyAlignment="1">
      <alignment horizontal="right" vertical="center"/>
    </xf>
    <xf numFmtId="165" fontId="7" fillId="0" borderId="21" xfId="2" applyFont="1" applyBorder="1" applyAlignment="1">
      <alignment horizontal="center" vertical="center"/>
    </xf>
    <xf numFmtId="165" fontId="7" fillId="2" borderId="21" xfId="2" applyFont="1" applyFill="1" applyBorder="1" applyAlignment="1">
      <alignment horizontal="center" vertical="center"/>
    </xf>
    <xf numFmtId="165" fontId="7" fillId="0" borderId="22" xfId="2" applyFont="1" applyBorder="1" applyAlignment="1">
      <alignment horizontal="center" vertical="center"/>
    </xf>
    <xf numFmtId="165" fontId="7" fillId="0" borderId="60" xfId="2" applyFont="1" applyBorder="1" applyAlignment="1">
      <alignment horizontal="right" vertical="center"/>
    </xf>
    <xf numFmtId="165" fontId="6" fillId="0" borderId="61" xfId="2" applyFont="1" applyBorder="1" applyAlignment="1">
      <alignment horizontal="center" vertical="center"/>
    </xf>
    <xf numFmtId="0" fontId="6" fillId="0" borderId="62" xfId="0" applyFont="1" applyBorder="1" applyAlignment="1">
      <alignment vertical="center" wrapText="1"/>
    </xf>
    <xf numFmtId="0" fontId="6" fillId="0" borderId="27" xfId="0" applyFont="1" applyBorder="1" applyAlignment="1">
      <alignment horizontal="center" vertical="top" wrapText="1"/>
    </xf>
    <xf numFmtId="165" fontId="6" fillId="0" borderId="63" xfId="2" applyFont="1" applyBorder="1" applyAlignment="1">
      <alignment horizontal="center" vertical="center"/>
    </xf>
    <xf numFmtId="165" fontId="6" fillId="5" borderId="34" xfId="1" applyFont="1" applyFill="1" applyBorder="1" applyAlignment="1">
      <alignment horizontal="center" vertical="center" wrapText="1"/>
    </xf>
    <xf numFmtId="165" fontId="6" fillId="0" borderId="64" xfId="1" applyFont="1" applyBorder="1" applyAlignment="1">
      <alignment horizontal="center" vertical="center" wrapText="1"/>
    </xf>
    <xf numFmtId="165" fontId="7" fillId="0" borderId="65" xfId="2" applyFont="1" applyBorder="1" applyAlignment="1">
      <alignment horizontal="right" vertical="center"/>
    </xf>
    <xf numFmtId="165" fontId="7" fillId="0" borderId="66" xfId="2" applyFont="1" applyBorder="1" applyAlignment="1">
      <alignment horizontal="center" vertical="center"/>
    </xf>
    <xf numFmtId="165" fontId="7" fillId="3" borderId="12" xfId="2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vertical="top" wrapText="1"/>
    </xf>
    <xf numFmtId="165" fontId="7" fillId="5" borderId="64" xfId="1" applyFont="1" applyFill="1" applyBorder="1" applyAlignment="1">
      <alignment horizontal="center" vertical="center" wrapText="1"/>
    </xf>
    <xf numFmtId="165" fontId="7" fillId="0" borderId="44" xfId="1" applyFont="1" applyBorder="1" applyAlignment="1">
      <alignment horizontal="center" vertical="center" wrapText="1"/>
    </xf>
    <xf numFmtId="165" fontId="6" fillId="0" borderId="68" xfId="2" applyFont="1" applyBorder="1" applyAlignment="1">
      <alignment horizontal="center" vertical="center"/>
    </xf>
    <xf numFmtId="165" fontId="6" fillId="4" borderId="68" xfId="2" applyFont="1" applyFill="1" applyBorder="1" applyAlignment="1">
      <alignment horizontal="center" vertical="center"/>
    </xf>
    <xf numFmtId="165" fontId="6" fillId="0" borderId="69" xfId="2" applyFont="1" applyBorder="1" applyAlignment="1">
      <alignment horizontal="center" vertical="center"/>
    </xf>
    <xf numFmtId="165" fontId="7" fillId="0" borderId="12" xfId="2" applyFont="1" applyBorder="1" applyAlignment="1">
      <alignment horizontal="right" vertical="center"/>
    </xf>
    <xf numFmtId="165" fontId="7" fillId="0" borderId="44" xfId="2" applyFont="1" applyBorder="1" applyAlignment="1">
      <alignment horizontal="center" vertical="center"/>
    </xf>
    <xf numFmtId="165" fontId="6" fillId="0" borderId="70" xfId="2" applyFont="1" applyBorder="1" applyAlignment="1">
      <alignment horizontal="center" vertical="center"/>
    </xf>
    <xf numFmtId="165" fontId="7" fillId="4" borderId="21" xfId="2" applyFont="1" applyFill="1" applyBorder="1" applyAlignment="1">
      <alignment horizontal="right" vertical="center"/>
    </xf>
    <xf numFmtId="165" fontId="7" fillId="4" borderId="60" xfId="2" applyFont="1" applyFill="1" applyBorder="1" applyAlignment="1">
      <alignment horizontal="center" vertical="center"/>
    </xf>
    <xf numFmtId="165" fontId="7" fillId="4" borderId="46" xfId="2" applyFont="1" applyFill="1" applyBorder="1" applyAlignment="1">
      <alignment horizontal="center" vertical="center"/>
    </xf>
    <xf numFmtId="165" fontId="7" fillId="4" borderId="47" xfId="2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65" fontId="7" fillId="3" borderId="41" xfId="2" applyFont="1" applyFill="1" applyBorder="1" applyAlignment="1">
      <alignment horizontal="center" vertical="center" wrapText="1"/>
    </xf>
    <xf numFmtId="165" fontId="7" fillId="3" borderId="1" xfId="2" applyFont="1" applyFill="1" applyBorder="1" applyAlignment="1">
      <alignment horizontal="center" vertical="center" wrapText="1"/>
    </xf>
    <xf numFmtId="165" fontId="7" fillId="3" borderId="28" xfId="2" applyFont="1" applyFill="1" applyBorder="1" applyAlignment="1">
      <alignment horizontal="center" vertical="center" wrapText="1"/>
    </xf>
    <xf numFmtId="165" fontId="7" fillId="3" borderId="30" xfId="2" applyFont="1" applyFill="1" applyBorder="1" applyAlignment="1">
      <alignment horizontal="center" vertical="center" wrapText="1"/>
    </xf>
    <xf numFmtId="165" fontId="7" fillId="3" borderId="67" xfId="2" applyFont="1" applyFill="1" applyBorder="1" applyAlignment="1">
      <alignment horizontal="center" vertical="center" wrapText="1"/>
    </xf>
    <xf numFmtId="165" fontId="7" fillId="3" borderId="29" xfId="2" applyFont="1" applyFill="1" applyBorder="1" applyAlignment="1">
      <alignment horizontal="center" vertical="center" wrapText="1"/>
    </xf>
    <xf numFmtId="165" fontId="7" fillId="3" borderId="31" xfId="2" applyFont="1" applyFill="1" applyBorder="1" applyAlignment="1">
      <alignment horizontal="center" vertical="center" wrapText="1"/>
    </xf>
    <xf numFmtId="165" fontId="8" fillId="0" borderId="0" xfId="2" applyFont="1" applyAlignment="1">
      <alignment horizontal="center" vertical="center" wrapText="1"/>
    </xf>
    <xf numFmtId="165" fontId="7" fillId="3" borderId="40" xfId="2" applyFont="1" applyFill="1" applyBorder="1" applyAlignment="1">
      <alignment horizontal="center" vertical="center" wrapText="1"/>
    </xf>
    <xf numFmtId="165" fontId="7" fillId="3" borderId="43" xfId="2" applyFont="1" applyFill="1" applyBorder="1" applyAlignment="1">
      <alignment horizontal="center" vertical="center" wrapText="1"/>
    </xf>
    <xf numFmtId="165" fontId="7" fillId="3" borderId="42" xfId="2" applyFont="1" applyFill="1" applyBorder="1" applyAlignment="1">
      <alignment horizontal="center" vertical="center" wrapText="1"/>
    </xf>
    <xf numFmtId="165" fontId="7" fillId="3" borderId="44" xfId="2" applyFont="1" applyFill="1" applyBorder="1" applyAlignment="1">
      <alignment horizontal="center" vertical="center" wrapText="1"/>
    </xf>
    <xf numFmtId="165" fontId="8" fillId="3" borderId="16" xfId="2" applyFont="1" applyFill="1" applyBorder="1" applyAlignment="1">
      <alignment horizontal="center" vertical="center" wrapText="1"/>
    </xf>
    <xf numFmtId="165" fontId="8" fillId="3" borderId="0" xfId="2" applyFont="1" applyFill="1" applyAlignment="1">
      <alignment horizontal="center" vertical="center" wrapText="1"/>
    </xf>
    <xf numFmtId="0" fontId="6" fillId="0" borderId="38" xfId="1" applyNumberFormat="1" applyFont="1" applyBorder="1" applyAlignment="1">
      <alignment horizontal="center" vertical="center"/>
    </xf>
    <xf numFmtId="0" fontId="15" fillId="0" borderId="23" xfId="1" applyNumberFormat="1" applyFont="1" applyBorder="1" applyAlignment="1">
      <alignment horizontal="center" vertical="center" wrapText="1"/>
    </xf>
    <xf numFmtId="165" fontId="8" fillId="3" borderId="16" xfId="2" applyFont="1" applyFill="1" applyBorder="1" applyAlignment="1">
      <alignment horizontal="left" vertical="center" wrapText="1"/>
    </xf>
    <xf numFmtId="165" fontId="8" fillId="3" borderId="0" xfId="2" applyFont="1" applyFill="1" applyAlignment="1">
      <alignment horizontal="left" vertical="center" wrapText="1"/>
    </xf>
    <xf numFmtId="165" fontId="6" fillId="0" borderId="0" xfId="2" applyFont="1" applyAlignment="1">
      <alignment horizontal="center" vertical="center"/>
    </xf>
    <xf numFmtId="165" fontId="10" fillId="0" borderId="0" xfId="2" applyFont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5" fontId="7" fillId="0" borderId="0" xfId="1" applyFont="1" applyAlignment="1">
      <alignment horizontal="center" vertical="center"/>
    </xf>
    <xf numFmtId="165" fontId="7" fillId="3" borderId="27" xfId="2" applyFont="1" applyFill="1" applyBorder="1" applyAlignment="1">
      <alignment horizontal="center" vertical="center" wrapText="1"/>
    </xf>
    <xf numFmtId="0" fontId="6" fillId="0" borderId="68" xfId="1" applyNumberFormat="1" applyFont="1" applyBorder="1" applyAlignment="1">
      <alignment horizontal="center" vertical="center"/>
    </xf>
    <xf numFmtId="0" fontId="6" fillId="0" borderId="23" xfId="1" applyNumberFormat="1" applyFont="1" applyBorder="1" applyAlignment="1">
      <alignment horizontal="center" vertical="center" wrapText="1"/>
    </xf>
    <xf numFmtId="165" fontId="8" fillId="3" borderId="54" xfId="2" applyFont="1" applyFill="1" applyBorder="1" applyAlignment="1">
      <alignment horizontal="left" vertical="center" wrapText="1"/>
    </xf>
    <xf numFmtId="165" fontId="8" fillId="3" borderId="0" xfId="2" applyFont="1" applyFill="1" applyBorder="1" applyAlignment="1">
      <alignment horizontal="left" vertical="center" wrapText="1"/>
    </xf>
    <xf numFmtId="165" fontId="8" fillId="3" borderId="55" xfId="2" applyFont="1" applyFill="1" applyBorder="1" applyAlignment="1">
      <alignment horizontal="left" vertical="center" wrapText="1"/>
    </xf>
    <xf numFmtId="165" fontId="8" fillId="2" borderId="54" xfId="2" applyFont="1" applyFill="1" applyBorder="1" applyAlignment="1">
      <alignment horizontal="left" vertical="center"/>
    </xf>
    <xf numFmtId="165" fontId="8" fillId="2" borderId="0" xfId="2" applyFont="1" applyFill="1" applyBorder="1" applyAlignment="1">
      <alignment horizontal="left" vertical="center"/>
    </xf>
    <xf numFmtId="165" fontId="8" fillId="2" borderId="10" xfId="2" applyFont="1" applyFill="1" applyBorder="1" applyAlignment="1">
      <alignment horizontal="left" vertical="center"/>
    </xf>
    <xf numFmtId="165" fontId="8" fillId="2" borderId="38" xfId="2" applyFont="1" applyFill="1" applyBorder="1" applyAlignment="1">
      <alignment horizontal="left" vertical="center"/>
    </xf>
  </cellXfs>
  <cellStyles count="8">
    <cellStyle name="Excel Built-in Normal" xfId="1"/>
    <cellStyle name="Excel Built-in Normal 1" xfId="2"/>
    <cellStyle name="Heading" xfId="3"/>
    <cellStyle name="Heading1" xfId="4"/>
    <cellStyle name="Normalny" xfId="0" builtinId="0" customBuiltin="1"/>
    <cellStyle name="Normalny 2" xfId="5"/>
    <cellStyle name="Result" xfId="6"/>
    <cellStyle name="Result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147"/>
  <sheetViews>
    <sheetView tabSelected="1" zoomScale="90" zoomScaleNormal="70" workbookViewId="0">
      <selection activeCell="K4" sqref="K4:K5"/>
    </sheetView>
  </sheetViews>
  <sheetFormatPr defaultColWidth="9" defaultRowHeight="15"/>
  <cols>
    <col min="1" max="1" width="4.5" style="6" customWidth="1"/>
    <col min="2" max="2" width="68.375" style="9" customWidth="1"/>
    <col min="3" max="3" width="5.5" style="6" customWidth="1"/>
    <col min="4" max="5" width="4.375" style="6" customWidth="1"/>
    <col min="6" max="6" width="5.375" style="6" customWidth="1"/>
    <col min="7" max="10" width="4.375" style="6" customWidth="1"/>
    <col min="11" max="11" width="11.875" style="6" customWidth="1"/>
    <col min="12" max="12" width="6.75" style="6" customWidth="1"/>
    <col min="13" max="15" width="9.125" style="38" hidden="1" customWidth="1"/>
    <col min="16" max="1025" width="9.125" style="2" customWidth="1"/>
    <col min="1026" max="16384" width="9" style="7"/>
  </cols>
  <sheetData>
    <row r="1" spans="1:15" ht="22.5" customHeight="1">
      <c r="A1" s="217" t="s">
        <v>150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</row>
    <row r="2" spans="1:15" ht="18" customHeight="1">
      <c r="A2" s="222" t="s">
        <v>42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</row>
    <row r="3" spans="1:15" ht="16.5" customHeight="1" thickBot="1">
      <c r="A3" s="226" t="s">
        <v>3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</row>
    <row r="4" spans="1:15" ht="18" customHeight="1">
      <c r="A4" s="218" t="s">
        <v>28</v>
      </c>
      <c r="B4" s="210" t="s">
        <v>149</v>
      </c>
      <c r="C4" s="210" t="s">
        <v>32</v>
      </c>
      <c r="D4" s="210"/>
      <c r="E4" s="210"/>
      <c r="F4" s="210"/>
      <c r="G4" s="210"/>
      <c r="H4" s="210"/>
      <c r="I4" s="210"/>
      <c r="J4" s="210"/>
      <c r="K4" s="210" t="s">
        <v>148</v>
      </c>
      <c r="L4" s="220" t="s">
        <v>31</v>
      </c>
      <c r="M4" s="224" t="s">
        <v>117</v>
      </c>
      <c r="N4" s="225" t="s">
        <v>118</v>
      </c>
      <c r="O4" s="225" t="s">
        <v>119</v>
      </c>
    </row>
    <row r="5" spans="1:15" ht="18.75" customHeight="1">
      <c r="A5" s="219"/>
      <c r="B5" s="211"/>
      <c r="C5" s="133" t="s">
        <v>1</v>
      </c>
      <c r="D5" s="133" t="s">
        <v>2</v>
      </c>
      <c r="E5" s="133" t="s">
        <v>25</v>
      </c>
      <c r="F5" s="133" t="s">
        <v>27</v>
      </c>
      <c r="G5" s="133" t="s">
        <v>137</v>
      </c>
      <c r="H5" s="133" t="s">
        <v>29</v>
      </c>
      <c r="I5" s="133" t="s">
        <v>30</v>
      </c>
      <c r="J5" s="134" t="s">
        <v>136</v>
      </c>
      <c r="K5" s="211"/>
      <c r="L5" s="221"/>
      <c r="M5" s="224"/>
      <c r="N5" s="225"/>
      <c r="O5" s="225"/>
    </row>
    <row r="6" spans="1:15" ht="15" customHeight="1">
      <c r="A6" s="104">
        <v>1</v>
      </c>
      <c r="B6" s="164" t="s">
        <v>47</v>
      </c>
      <c r="C6" s="5">
        <f t="shared" ref="C6:C20" si="0">SUM(D6:J6)</f>
        <v>15</v>
      </c>
      <c r="D6" s="3">
        <v>15</v>
      </c>
      <c r="E6" s="3"/>
      <c r="F6" s="3"/>
      <c r="G6" s="5"/>
      <c r="H6" s="5"/>
      <c r="I6" s="5"/>
      <c r="J6" s="5"/>
      <c r="K6" s="165" t="s">
        <v>57</v>
      </c>
      <c r="L6" s="166">
        <v>1</v>
      </c>
      <c r="M6" s="97"/>
      <c r="N6" s="135"/>
      <c r="O6" s="135"/>
    </row>
    <row r="7" spans="1:15" ht="15" customHeight="1">
      <c r="A7" s="104">
        <v>2</v>
      </c>
      <c r="B7" s="164" t="s">
        <v>48</v>
      </c>
      <c r="C7" s="5">
        <f t="shared" si="0"/>
        <v>30</v>
      </c>
      <c r="D7" s="3">
        <v>30</v>
      </c>
      <c r="E7" s="3"/>
      <c r="F7" s="3"/>
      <c r="G7" s="5"/>
      <c r="H7" s="5"/>
      <c r="I7" s="5"/>
      <c r="J7" s="5"/>
      <c r="K7" s="165" t="s">
        <v>57</v>
      </c>
      <c r="L7" s="166">
        <v>2</v>
      </c>
      <c r="M7" s="97"/>
      <c r="N7" s="135"/>
      <c r="O7" s="135"/>
    </row>
    <row r="8" spans="1:15" ht="15" customHeight="1">
      <c r="A8" s="104">
        <v>3</v>
      </c>
      <c r="B8" s="164" t="s">
        <v>49</v>
      </c>
      <c r="C8" s="5">
        <f>SUM(D8:J8)</f>
        <v>15</v>
      </c>
      <c r="D8" s="3">
        <v>15</v>
      </c>
      <c r="E8" s="136"/>
      <c r="F8" s="3"/>
      <c r="G8" s="5"/>
      <c r="H8" s="5"/>
      <c r="I8" s="5"/>
      <c r="J8" s="5"/>
      <c r="K8" s="165" t="s">
        <v>57</v>
      </c>
      <c r="L8" s="166">
        <v>1</v>
      </c>
      <c r="M8" s="97"/>
      <c r="N8" s="135"/>
      <c r="O8" s="135"/>
    </row>
    <row r="9" spans="1:15" ht="15" customHeight="1">
      <c r="A9" s="104">
        <v>4</v>
      </c>
      <c r="B9" s="164" t="s">
        <v>50</v>
      </c>
      <c r="C9" s="5">
        <f t="shared" si="0"/>
        <v>40</v>
      </c>
      <c r="D9" s="3">
        <v>20</v>
      </c>
      <c r="E9" s="3"/>
      <c r="F9" s="3">
        <v>20</v>
      </c>
      <c r="G9" s="5"/>
      <c r="H9" s="5"/>
      <c r="I9" s="5"/>
      <c r="J9" s="5"/>
      <c r="K9" s="165" t="s">
        <v>44</v>
      </c>
      <c r="L9" s="166">
        <v>3</v>
      </c>
      <c r="M9" s="97">
        <v>20</v>
      </c>
      <c r="N9" s="137">
        <v>1.5</v>
      </c>
      <c r="O9" s="135"/>
    </row>
    <row r="10" spans="1:15" ht="15" customHeight="1">
      <c r="A10" s="104">
        <v>5</v>
      </c>
      <c r="B10" s="164" t="s">
        <v>51</v>
      </c>
      <c r="C10" s="5">
        <f t="shared" si="0"/>
        <v>30</v>
      </c>
      <c r="D10" s="3">
        <v>10</v>
      </c>
      <c r="E10" s="3"/>
      <c r="F10" s="3">
        <v>20</v>
      </c>
      <c r="G10" s="5"/>
      <c r="H10" s="5"/>
      <c r="I10" s="5"/>
      <c r="J10" s="5"/>
      <c r="K10" s="165" t="s">
        <v>57</v>
      </c>
      <c r="L10" s="166">
        <v>2</v>
      </c>
      <c r="M10" s="97">
        <v>20</v>
      </c>
      <c r="N10" s="137">
        <v>1.4</v>
      </c>
      <c r="O10" s="135"/>
    </row>
    <row r="11" spans="1:15" ht="15" customHeight="1">
      <c r="A11" s="104">
        <v>6</v>
      </c>
      <c r="B11" s="164" t="s">
        <v>52</v>
      </c>
      <c r="C11" s="5">
        <f t="shared" si="0"/>
        <v>30</v>
      </c>
      <c r="D11" s="3">
        <v>10</v>
      </c>
      <c r="E11" s="3"/>
      <c r="F11" s="3">
        <v>20</v>
      </c>
      <c r="G11" s="5"/>
      <c r="H11" s="5"/>
      <c r="I11" s="5"/>
      <c r="J11" s="5"/>
      <c r="K11" s="165" t="s">
        <v>44</v>
      </c>
      <c r="L11" s="166">
        <v>2</v>
      </c>
      <c r="M11" s="97">
        <v>20</v>
      </c>
      <c r="N11" s="137">
        <v>1.4</v>
      </c>
      <c r="O11" s="135"/>
    </row>
    <row r="12" spans="1:15" ht="15" customHeight="1">
      <c r="A12" s="104">
        <v>7</v>
      </c>
      <c r="B12" s="164" t="s">
        <v>53</v>
      </c>
      <c r="C12" s="5">
        <f t="shared" si="0"/>
        <v>40</v>
      </c>
      <c r="D12" s="3">
        <v>40</v>
      </c>
      <c r="E12" s="3"/>
      <c r="F12" s="3"/>
      <c r="G12" s="5"/>
      <c r="H12" s="5"/>
      <c r="I12" s="5"/>
      <c r="J12" s="5"/>
      <c r="K12" s="165" t="s">
        <v>44</v>
      </c>
      <c r="L12" s="166">
        <v>3</v>
      </c>
      <c r="M12" s="97"/>
      <c r="N12" s="135"/>
      <c r="O12" s="135"/>
    </row>
    <row r="13" spans="1:15" ht="15" customHeight="1">
      <c r="A13" s="104">
        <v>8</v>
      </c>
      <c r="B13" s="164" t="s">
        <v>54</v>
      </c>
      <c r="C13" s="5">
        <f t="shared" si="0"/>
        <v>40</v>
      </c>
      <c r="D13" s="3">
        <v>20</v>
      </c>
      <c r="E13" s="3">
        <v>20</v>
      </c>
      <c r="F13" s="3"/>
      <c r="G13" s="5"/>
      <c r="H13" s="5"/>
      <c r="I13" s="5"/>
      <c r="J13" s="5"/>
      <c r="K13" s="165" t="s">
        <v>44</v>
      </c>
      <c r="L13" s="166">
        <v>3</v>
      </c>
      <c r="M13" s="97"/>
      <c r="N13" s="135"/>
      <c r="O13" s="135"/>
    </row>
    <row r="14" spans="1:15" ht="15" customHeight="1">
      <c r="A14" s="104">
        <v>9</v>
      </c>
      <c r="B14" s="164" t="s">
        <v>77</v>
      </c>
      <c r="C14" s="5">
        <f t="shared" si="0"/>
        <v>25</v>
      </c>
      <c r="D14" s="3"/>
      <c r="E14" s="3"/>
      <c r="F14" s="3">
        <v>25</v>
      </c>
      <c r="G14" s="5"/>
      <c r="H14" s="5"/>
      <c r="I14" s="5"/>
      <c r="J14" s="5"/>
      <c r="K14" s="165" t="s">
        <v>57</v>
      </c>
      <c r="L14" s="166">
        <v>2</v>
      </c>
      <c r="M14" s="97">
        <v>25</v>
      </c>
      <c r="N14" s="135">
        <v>2</v>
      </c>
      <c r="O14" s="135"/>
    </row>
    <row r="15" spans="1:15" ht="15" customHeight="1">
      <c r="A15" s="104">
        <v>10</v>
      </c>
      <c r="B15" s="164" t="s">
        <v>78</v>
      </c>
      <c r="C15" s="5">
        <f t="shared" si="0"/>
        <v>30</v>
      </c>
      <c r="D15" s="3">
        <v>15</v>
      </c>
      <c r="E15" s="3"/>
      <c r="F15" s="3">
        <v>15</v>
      </c>
      <c r="G15" s="5"/>
      <c r="H15" s="5"/>
      <c r="I15" s="5"/>
      <c r="J15" s="5"/>
      <c r="K15" s="165" t="s">
        <v>57</v>
      </c>
      <c r="L15" s="166">
        <v>2</v>
      </c>
      <c r="M15" s="97">
        <v>15</v>
      </c>
      <c r="N15" s="135">
        <v>1</v>
      </c>
      <c r="O15" s="135"/>
    </row>
    <row r="16" spans="1:15" ht="15" customHeight="1">
      <c r="A16" s="104">
        <v>11</v>
      </c>
      <c r="B16" s="164" t="s">
        <v>79</v>
      </c>
      <c r="C16" s="5">
        <f t="shared" si="0"/>
        <v>30</v>
      </c>
      <c r="D16" s="3">
        <v>15</v>
      </c>
      <c r="E16" s="3"/>
      <c r="F16" s="3">
        <v>15</v>
      </c>
      <c r="G16" s="5"/>
      <c r="H16" s="5"/>
      <c r="I16" s="5"/>
      <c r="J16" s="5"/>
      <c r="K16" s="165" t="s">
        <v>57</v>
      </c>
      <c r="L16" s="166">
        <v>2</v>
      </c>
      <c r="M16" s="97">
        <v>15</v>
      </c>
      <c r="N16" s="135">
        <v>1</v>
      </c>
      <c r="O16" s="135"/>
    </row>
    <row r="17" spans="1:15" ht="15" customHeight="1">
      <c r="A17" s="104">
        <v>12</v>
      </c>
      <c r="B17" s="138" t="s">
        <v>55</v>
      </c>
      <c r="C17" s="5">
        <f t="shared" si="0"/>
        <v>30</v>
      </c>
      <c r="D17" s="3"/>
      <c r="E17" s="3"/>
      <c r="F17" s="136"/>
      <c r="G17" s="5"/>
      <c r="H17" s="3">
        <v>30</v>
      </c>
      <c r="I17" s="5"/>
      <c r="J17" s="5"/>
      <c r="K17" s="165" t="s">
        <v>57</v>
      </c>
      <c r="L17" s="166">
        <v>2</v>
      </c>
      <c r="M17" s="97">
        <v>30</v>
      </c>
      <c r="N17" s="135">
        <v>2</v>
      </c>
      <c r="O17" s="135"/>
    </row>
    <row r="18" spans="1:15" ht="15" customHeight="1">
      <c r="A18" s="104">
        <v>13</v>
      </c>
      <c r="B18" s="164" t="s">
        <v>46</v>
      </c>
      <c r="C18" s="5">
        <f t="shared" si="0"/>
        <v>25</v>
      </c>
      <c r="D18" s="3"/>
      <c r="E18" s="3"/>
      <c r="F18" s="3"/>
      <c r="G18" s="5"/>
      <c r="H18" s="5">
        <v>25</v>
      </c>
      <c r="I18" s="5"/>
      <c r="J18" s="5"/>
      <c r="K18" s="165" t="s">
        <v>57</v>
      </c>
      <c r="L18" s="166">
        <v>2</v>
      </c>
      <c r="M18" s="97"/>
      <c r="N18" s="135"/>
      <c r="O18" s="135"/>
    </row>
    <row r="19" spans="1:15" ht="15" customHeight="1">
      <c r="A19" s="104">
        <v>14</v>
      </c>
      <c r="B19" s="167" t="s">
        <v>56</v>
      </c>
      <c r="C19" s="5">
        <f t="shared" si="0"/>
        <v>15</v>
      </c>
      <c r="D19" s="3">
        <v>15</v>
      </c>
      <c r="E19" s="3"/>
      <c r="F19" s="3"/>
      <c r="G19" s="5"/>
      <c r="H19" s="5"/>
      <c r="I19" s="5"/>
      <c r="J19" s="5"/>
      <c r="K19" s="165" t="s">
        <v>57</v>
      </c>
      <c r="L19" s="168">
        <v>1</v>
      </c>
      <c r="M19" s="97"/>
      <c r="N19" s="135"/>
      <c r="O19" s="135"/>
    </row>
    <row r="20" spans="1:15" ht="15" customHeight="1">
      <c r="A20" s="104">
        <v>15</v>
      </c>
      <c r="B20" s="169" t="s">
        <v>135</v>
      </c>
      <c r="C20" s="39">
        <f t="shared" si="0"/>
        <v>30</v>
      </c>
      <c r="D20" s="40"/>
      <c r="E20" s="139"/>
      <c r="F20" s="40"/>
      <c r="G20" s="41">
        <v>30</v>
      </c>
      <c r="H20" s="41"/>
      <c r="I20" s="41"/>
      <c r="J20" s="41"/>
      <c r="K20" s="40" t="s">
        <v>57</v>
      </c>
      <c r="L20" s="170">
        <v>2</v>
      </c>
      <c r="M20" s="97"/>
      <c r="N20" s="135"/>
      <c r="O20" s="135">
        <v>2</v>
      </c>
    </row>
    <row r="21" spans="1:15" ht="12.75" customHeight="1" thickBot="1">
      <c r="A21" s="51"/>
      <c r="B21" s="171" t="s">
        <v>4</v>
      </c>
      <c r="C21" s="172">
        <f t="shared" ref="C21:J21" si="1">SUM(C6:C20)</f>
        <v>425</v>
      </c>
      <c r="D21" s="172">
        <f t="shared" si="1"/>
        <v>205</v>
      </c>
      <c r="E21" s="172">
        <f t="shared" si="1"/>
        <v>20</v>
      </c>
      <c r="F21" s="172">
        <f t="shared" si="1"/>
        <v>115</v>
      </c>
      <c r="G21" s="172">
        <f t="shared" si="1"/>
        <v>30</v>
      </c>
      <c r="H21" s="172">
        <f t="shared" si="1"/>
        <v>55</v>
      </c>
      <c r="I21" s="172">
        <f t="shared" si="1"/>
        <v>0</v>
      </c>
      <c r="J21" s="172">
        <f t="shared" si="1"/>
        <v>0</v>
      </c>
      <c r="K21" s="173"/>
      <c r="L21" s="174">
        <f>SUM(L6:L20)</f>
        <v>30</v>
      </c>
      <c r="M21" s="97">
        <f>SUM(M6:M20)</f>
        <v>145</v>
      </c>
      <c r="N21" s="135">
        <f>SUM(N6:N20)</f>
        <v>10.3</v>
      </c>
      <c r="O21" s="135">
        <f>SUM(O6:O20)</f>
        <v>2</v>
      </c>
    </row>
    <row r="22" spans="1:15" ht="15" customHeight="1" thickBot="1">
      <c r="A22" s="236" t="s">
        <v>151</v>
      </c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8"/>
    </row>
    <row r="23" spans="1:15" ht="16.5" customHeight="1">
      <c r="A23" s="218" t="s">
        <v>28</v>
      </c>
      <c r="B23" s="210" t="s">
        <v>149</v>
      </c>
      <c r="C23" s="210" t="s">
        <v>32</v>
      </c>
      <c r="D23" s="210"/>
      <c r="E23" s="210"/>
      <c r="F23" s="210"/>
      <c r="G23" s="210"/>
      <c r="H23" s="210"/>
      <c r="I23" s="210"/>
      <c r="J23" s="210"/>
      <c r="K23" s="210" t="s">
        <v>148</v>
      </c>
      <c r="L23" s="220" t="s">
        <v>31</v>
      </c>
      <c r="M23" s="224" t="s">
        <v>117</v>
      </c>
      <c r="N23" s="225" t="s">
        <v>118</v>
      </c>
      <c r="O23" s="225" t="s">
        <v>119</v>
      </c>
    </row>
    <row r="24" spans="1:15" ht="18.75" customHeight="1">
      <c r="A24" s="219"/>
      <c r="B24" s="211"/>
      <c r="C24" s="133" t="s">
        <v>1</v>
      </c>
      <c r="D24" s="133" t="s">
        <v>2</v>
      </c>
      <c r="E24" s="133" t="s">
        <v>25</v>
      </c>
      <c r="F24" s="133" t="s">
        <v>27</v>
      </c>
      <c r="G24" s="133" t="s">
        <v>137</v>
      </c>
      <c r="H24" s="133" t="s">
        <v>29</v>
      </c>
      <c r="I24" s="133" t="s">
        <v>30</v>
      </c>
      <c r="J24" s="134" t="s">
        <v>136</v>
      </c>
      <c r="K24" s="211"/>
      <c r="L24" s="221"/>
      <c r="M24" s="224"/>
      <c r="N24" s="225"/>
      <c r="O24" s="225"/>
    </row>
    <row r="25" spans="1:15" ht="15" customHeight="1">
      <c r="A25" s="82">
        <v>1</v>
      </c>
      <c r="B25" s="167" t="s">
        <v>58</v>
      </c>
      <c r="C25" s="135">
        <f t="shared" ref="C25:C37" si="2">SUM(D25:J25)</f>
        <v>25</v>
      </c>
      <c r="D25" s="72">
        <v>25</v>
      </c>
      <c r="E25" s="140"/>
      <c r="F25" s="140"/>
      <c r="G25" s="135"/>
      <c r="H25" s="135"/>
      <c r="I25" s="135"/>
      <c r="J25" s="135"/>
      <c r="K25" s="72" t="s">
        <v>57</v>
      </c>
      <c r="L25" s="168">
        <v>2</v>
      </c>
      <c r="M25" s="97"/>
      <c r="N25" s="135"/>
      <c r="O25" s="135"/>
    </row>
    <row r="26" spans="1:15" ht="15" customHeight="1">
      <c r="A26" s="82">
        <v>2</v>
      </c>
      <c r="B26" s="167" t="s">
        <v>59</v>
      </c>
      <c r="C26" s="135">
        <f t="shared" si="2"/>
        <v>25</v>
      </c>
      <c r="D26" s="72">
        <v>25</v>
      </c>
      <c r="E26" s="140"/>
      <c r="F26" s="140"/>
      <c r="G26" s="135"/>
      <c r="H26" s="135"/>
      <c r="I26" s="135"/>
      <c r="J26" s="135"/>
      <c r="K26" s="72" t="s">
        <v>44</v>
      </c>
      <c r="L26" s="168">
        <v>2</v>
      </c>
      <c r="M26" s="97"/>
      <c r="N26" s="135"/>
      <c r="O26" s="135"/>
    </row>
    <row r="27" spans="1:15" ht="15" customHeight="1">
      <c r="A27" s="82">
        <v>3</v>
      </c>
      <c r="B27" s="167" t="s">
        <v>60</v>
      </c>
      <c r="C27" s="135">
        <f t="shared" si="2"/>
        <v>40</v>
      </c>
      <c r="D27" s="72">
        <v>20</v>
      </c>
      <c r="E27" s="140"/>
      <c r="F27" s="72">
        <v>20</v>
      </c>
      <c r="G27" s="135"/>
      <c r="H27" s="135"/>
      <c r="I27" s="135"/>
      <c r="J27" s="135"/>
      <c r="K27" s="165" t="s">
        <v>44</v>
      </c>
      <c r="L27" s="168">
        <v>3</v>
      </c>
      <c r="M27" s="97">
        <v>20</v>
      </c>
      <c r="N27" s="137">
        <v>1.5</v>
      </c>
      <c r="O27" s="135"/>
    </row>
    <row r="28" spans="1:15" ht="15" customHeight="1">
      <c r="A28" s="82">
        <v>4</v>
      </c>
      <c r="B28" s="167" t="s">
        <v>61</v>
      </c>
      <c r="C28" s="135">
        <f t="shared" si="2"/>
        <v>50</v>
      </c>
      <c r="D28" s="72">
        <v>20</v>
      </c>
      <c r="E28" s="140"/>
      <c r="F28" s="72">
        <v>30</v>
      </c>
      <c r="G28" s="135"/>
      <c r="H28" s="135"/>
      <c r="I28" s="135"/>
      <c r="J28" s="135"/>
      <c r="K28" s="165" t="s">
        <v>44</v>
      </c>
      <c r="L28" s="168">
        <v>4</v>
      </c>
      <c r="M28" s="97">
        <v>30</v>
      </c>
      <c r="N28" s="137">
        <v>2.5</v>
      </c>
      <c r="O28" s="135"/>
    </row>
    <row r="29" spans="1:15" ht="15" customHeight="1">
      <c r="A29" s="82">
        <v>5</v>
      </c>
      <c r="B29" s="167" t="s">
        <v>62</v>
      </c>
      <c r="C29" s="135">
        <f t="shared" si="2"/>
        <v>40</v>
      </c>
      <c r="D29" s="72">
        <v>20</v>
      </c>
      <c r="E29" s="140"/>
      <c r="F29" s="72">
        <v>20</v>
      </c>
      <c r="G29" s="135"/>
      <c r="H29" s="135"/>
      <c r="I29" s="135"/>
      <c r="J29" s="141"/>
      <c r="K29" s="72" t="s">
        <v>44</v>
      </c>
      <c r="L29" s="168">
        <v>3</v>
      </c>
      <c r="M29" s="97">
        <v>20</v>
      </c>
      <c r="N29" s="137">
        <v>1.5</v>
      </c>
      <c r="O29" s="135"/>
    </row>
    <row r="30" spans="1:15" ht="15" customHeight="1">
      <c r="A30" s="82">
        <v>6</v>
      </c>
      <c r="B30" s="167" t="s">
        <v>63</v>
      </c>
      <c r="C30" s="135">
        <f t="shared" si="2"/>
        <v>40</v>
      </c>
      <c r="D30" s="72">
        <v>10</v>
      </c>
      <c r="E30" s="140"/>
      <c r="F30" s="72">
        <v>30</v>
      </c>
      <c r="G30" s="135"/>
      <c r="H30" s="135"/>
      <c r="I30" s="135"/>
      <c r="J30" s="135"/>
      <c r="K30" s="165" t="s">
        <v>57</v>
      </c>
      <c r="L30" s="168">
        <v>3</v>
      </c>
      <c r="M30" s="97">
        <v>30</v>
      </c>
      <c r="N30" s="135">
        <v>2</v>
      </c>
      <c r="O30" s="135"/>
    </row>
    <row r="31" spans="1:15" ht="15" customHeight="1">
      <c r="A31" s="82">
        <v>7</v>
      </c>
      <c r="B31" s="32" t="s">
        <v>64</v>
      </c>
      <c r="C31" s="135">
        <f t="shared" si="2"/>
        <v>15</v>
      </c>
      <c r="D31" s="72">
        <v>15</v>
      </c>
      <c r="E31" s="140"/>
      <c r="F31" s="140"/>
      <c r="G31" s="142"/>
      <c r="H31" s="142"/>
      <c r="I31" s="142"/>
      <c r="J31" s="142"/>
      <c r="K31" s="165" t="s">
        <v>57</v>
      </c>
      <c r="L31" s="168">
        <v>1</v>
      </c>
      <c r="M31" s="97"/>
      <c r="N31" s="135"/>
      <c r="O31" s="135"/>
    </row>
    <row r="32" spans="1:15" ht="33" customHeight="1">
      <c r="A32" s="82">
        <v>8</v>
      </c>
      <c r="B32" s="175" t="s">
        <v>141</v>
      </c>
      <c r="C32" s="143">
        <f t="shared" si="2"/>
        <v>25</v>
      </c>
      <c r="D32" s="144"/>
      <c r="E32" s="145"/>
      <c r="F32" s="144">
        <v>25</v>
      </c>
      <c r="G32" s="143"/>
      <c r="H32" s="143"/>
      <c r="I32" s="143"/>
      <c r="J32" s="143"/>
      <c r="K32" s="176" t="s">
        <v>57</v>
      </c>
      <c r="L32" s="177">
        <v>2</v>
      </c>
      <c r="M32" s="97">
        <v>25</v>
      </c>
      <c r="N32" s="135">
        <v>2</v>
      </c>
      <c r="O32" s="135">
        <v>2</v>
      </c>
    </row>
    <row r="33" spans="1:15" ht="30.75" customHeight="1">
      <c r="A33" s="82">
        <v>9</v>
      </c>
      <c r="B33" s="175" t="s">
        <v>132</v>
      </c>
      <c r="C33" s="143">
        <f t="shared" si="2"/>
        <v>40</v>
      </c>
      <c r="D33" s="144">
        <v>25</v>
      </c>
      <c r="E33" s="145"/>
      <c r="F33" s="144">
        <v>15</v>
      </c>
      <c r="G33" s="146"/>
      <c r="H33" s="146"/>
      <c r="I33" s="146"/>
      <c r="J33" s="146"/>
      <c r="K33" s="176" t="s">
        <v>44</v>
      </c>
      <c r="L33" s="177">
        <v>3</v>
      </c>
      <c r="M33" s="97">
        <v>15</v>
      </c>
      <c r="N33" s="137">
        <v>1</v>
      </c>
      <c r="O33" s="135">
        <v>3</v>
      </c>
    </row>
    <row r="34" spans="1:15" ht="18" customHeight="1">
      <c r="A34" s="82">
        <v>10</v>
      </c>
      <c r="B34" s="175" t="s">
        <v>143</v>
      </c>
      <c r="C34" s="143">
        <f t="shared" si="2"/>
        <v>25</v>
      </c>
      <c r="D34" s="144"/>
      <c r="E34" s="145"/>
      <c r="F34" s="145">
        <v>25</v>
      </c>
      <c r="G34" s="146"/>
      <c r="H34" s="146"/>
      <c r="I34" s="146"/>
      <c r="J34" s="146"/>
      <c r="K34" s="176" t="s">
        <v>57</v>
      </c>
      <c r="L34" s="177">
        <v>2</v>
      </c>
      <c r="M34" s="97">
        <v>25</v>
      </c>
      <c r="N34" s="135">
        <v>2</v>
      </c>
      <c r="O34" s="135">
        <v>2</v>
      </c>
    </row>
    <row r="35" spans="1:15" ht="15" customHeight="1">
      <c r="A35" s="82">
        <v>11</v>
      </c>
      <c r="B35" s="169" t="s">
        <v>135</v>
      </c>
      <c r="C35" s="143">
        <f t="shared" si="2"/>
        <v>30</v>
      </c>
      <c r="D35" s="145"/>
      <c r="E35" s="147"/>
      <c r="F35" s="145"/>
      <c r="G35" s="143">
        <v>30</v>
      </c>
      <c r="H35" s="143"/>
      <c r="I35" s="143"/>
      <c r="J35" s="143"/>
      <c r="K35" s="145" t="s">
        <v>57</v>
      </c>
      <c r="L35" s="178">
        <v>2</v>
      </c>
      <c r="M35" s="97"/>
      <c r="N35" s="135"/>
      <c r="O35" s="135">
        <v>2</v>
      </c>
    </row>
    <row r="36" spans="1:15" ht="15" customHeight="1">
      <c r="A36" s="82">
        <v>12</v>
      </c>
      <c r="B36" s="148" t="s">
        <v>45</v>
      </c>
      <c r="C36" s="135">
        <f t="shared" si="2"/>
        <v>30</v>
      </c>
      <c r="D36" s="140"/>
      <c r="E36" s="140"/>
      <c r="F36" s="140">
        <v>30</v>
      </c>
      <c r="G36" s="135"/>
      <c r="H36" s="135"/>
      <c r="I36" s="135"/>
      <c r="J36" s="135"/>
      <c r="K36" s="140" t="s">
        <v>65</v>
      </c>
      <c r="L36" s="179">
        <v>0</v>
      </c>
      <c r="M36" s="97"/>
      <c r="N36" s="135"/>
      <c r="O36" s="135"/>
    </row>
    <row r="37" spans="1:15" ht="15" customHeight="1">
      <c r="A37" s="82">
        <v>13</v>
      </c>
      <c r="B37" s="148" t="s">
        <v>133</v>
      </c>
      <c r="C37" s="135">
        <f t="shared" si="2"/>
        <v>75</v>
      </c>
      <c r="D37" s="140"/>
      <c r="E37" s="140"/>
      <c r="F37" s="140"/>
      <c r="G37" s="135"/>
      <c r="H37" s="135"/>
      <c r="I37" s="135"/>
      <c r="J37" s="135">
        <v>75</v>
      </c>
      <c r="K37" s="140" t="s">
        <v>57</v>
      </c>
      <c r="L37" s="179">
        <v>3</v>
      </c>
      <c r="M37" s="124">
        <v>75</v>
      </c>
      <c r="N37" s="149">
        <v>3</v>
      </c>
      <c r="O37" s="135"/>
    </row>
    <row r="38" spans="1:15" ht="12.75" customHeight="1" thickBot="1">
      <c r="A38" s="84"/>
      <c r="B38" s="180" t="s">
        <v>5</v>
      </c>
      <c r="C38" s="181">
        <f>SUM(C25:C37)</f>
        <v>460</v>
      </c>
      <c r="D38" s="181">
        <f t="shared" ref="D38:J38" si="3">SUM(D25:D37)</f>
        <v>160</v>
      </c>
      <c r="E38" s="181">
        <f t="shared" si="3"/>
        <v>0</v>
      </c>
      <c r="F38" s="181">
        <f t="shared" si="3"/>
        <v>195</v>
      </c>
      <c r="G38" s="181">
        <f t="shared" si="3"/>
        <v>30</v>
      </c>
      <c r="H38" s="181">
        <f t="shared" si="3"/>
        <v>0</v>
      </c>
      <c r="I38" s="181">
        <f t="shared" si="3"/>
        <v>0</v>
      </c>
      <c r="J38" s="181">
        <f t="shared" si="3"/>
        <v>75</v>
      </c>
      <c r="K38" s="182"/>
      <c r="L38" s="183">
        <f>L25+L26+L27+L28+L29+L30+L32+L33+L31+L34+L35+L37</f>
        <v>30</v>
      </c>
      <c r="M38" s="97">
        <f>SUM(M25:M37)</f>
        <v>240</v>
      </c>
      <c r="N38" s="135">
        <f>SUM(N25:N37)</f>
        <v>15.5</v>
      </c>
      <c r="O38" s="135">
        <f>SUM(O25:O37)</f>
        <v>9</v>
      </c>
    </row>
    <row r="39" spans="1:15" ht="16.5" customHeight="1" thickBot="1">
      <c r="A39" s="239" t="s">
        <v>6</v>
      </c>
      <c r="B39" s="240"/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1"/>
      <c r="N39" s="241"/>
      <c r="O39" s="242"/>
    </row>
    <row r="40" spans="1:15" ht="16.5" customHeight="1">
      <c r="A40" s="218" t="s">
        <v>28</v>
      </c>
      <c r="B40" s="210" t="s">
        <v>149</v>
      </c>
      <c r="C40" s="210" t="s">
        <v>32</v>
      </c>
      <c r="D40" s="210"/>
      <c r="E40" s="210"/>
      <c r="F40" s="210"/>
      <c r="G40" s="210"/>
      <c r="H40" s="210"/>
      <c r="I40" s="210"/>
      <c r="J40" s="210"/>
      <c r="K40" s="210" t="s">
        <v>148</v>
      </c>
      <c r="L40" s="220" t="s">
        <v>31</v>
      </c>
      <c r="M40" s="224" t="s">
        <v>117</v>
      </c>
      <c r="N40" s="225" t="s">
        <v>118</v>
      </c>
      <c r="O40" s="225" t="s">
        <v>119</v>
      </c>
    </row>
    <row r="41" spans="1:15" ht="18.75" customHeight="1">
      <c r="A41" s="219"/>
      <c r="B41" s="211"/>
      <c r="C41" s="133" t="s">
        <v>1</v>
      </c>
      <c r="D41" s="133" t="s">
        <v>2</v>
      </c>
      <c r="E41" s="133" t="s">
        <v>25</v>
      </c>
      <c r="F41" s="133" t="s">
        <v>27</v>
      </c>
      <c r="G41" s="133" t="s">
        <v>137</v>
      </c>
      <c r="H41" s="133" t="s">
        <v>29</v>
      </c>
      <c r="I41" s="133" t="s">
        <v>30</v>
      </c>
      <c r="J41" s="134" t="s">
        <v>136</v>
      </c>
      <c r="K41" s="211"/>
      <c r="L41" s="221"/>
      <c r="M41" s="224"/>
      <c r="N41" s="225"/>
      <c r="O41" s="225"/>
    </row>
    <row r="42" spans="1:15" ht="15" customHeight="1">
      <c r="A42" s="104">
        <v>1</v>
      </c>
      <c r="B42" s="167" t="s">
        <v>66</v>
      </c>
      <c r="C42" s="5">
        <f t="shared" ref="C42:C54" si="4">SUM(D42:J42)</f>
        <v>40</v>
      </c>
      <c r="D42" s="72">
        <v>15</v>
      </c>
      <c r="E42" s="3"/>
      <c r="F42" s="72">
        <v>25</v>
      </c>
      <c r="G42" s="5"/>
      <c r="H42" s="5"/>
      <c r="I42" s="5"/>
      <c r="J42" s="5"/>
      <c r="K42" s="72" t="s">
        <v>44</v>
      </c>
      <c r="L42" s="168">
        <v>3</v>
      </c>
      <c r="M42" s="124">
        <v>25</v>
      </c>
      <c r="N42" s="135">
        <v>2</v>
      </c>
      <c r="O42" s="135"/>
    </row>
    <row r="43" spans="1:15" ht="16.5" customHeight="1">
      <c r="A43" s="104">
        <v>2</v>
      </c>
      <c r="B43" s="175" t="s">
        <v>146</v>
      </c>
      <c r="C43" s="39">
        <f t="shared" si="4"/>
        <v>40</v>
      </c>
      <c r="D43" s="144">
        <v>15</v>
      </c>
      <c r="E43" s="40"/>
      <c r="F43" s="144">
        <v>25</v>
      </c>
      <c r="G43" s="39"/>
      <c r="H43" s="39"/>
      <c r="I43" s="39"/>
      <c r="J43" s="39"/>
      <c r="K43" s="144" t="s">
        <v>57</v>
      </c>
      <c r="L43" s="177">
        <v>3</v>
      </c>
      <c r="M43" s="124">
        <v>25</v>
      </c>
      <c r="N43" s="135">
        <v>2</v>
      </c>
      <c r="O43" s="135">
        <v>3</v>
      </c>
    </row>
    <row r="44" spans="1:15" ht="15" customHeight="1">
      <c r="A44" s="104">
        <v>3</v>
      </c>
      <c r="B44" s="167" t="s">
        <v>67</v>
      </c>
      <c r="C44" s="5">
        <f t="shared" si="4"/>
        <v>40</v>
      </c>
      <c r="D44" s="72">
        <v>10</v>
      </c>
      <c r="E44" s="3"/>
      <c r="F44" s="72">
        <v>30</v>
      </c>
      <c r="G44" s="5"/>
      <c r="H44" s="5"/>
      <c r="I44" s="5"/>
      <c r="J44" s="5"/>
      <c r="K44" s="165" t="s">
        <v>57</v>
      </c>
      <c r="L44" s="168">
        <v>3</v>
      </c>
      <c r="M44" s="97">
        <v>30</v>
      </c>
      <c r="N44" s="137">
        <v>2.2000000000000002</v>
      </c>
      <c r="O44" s="135"/>
    </row>
    <row r="45" spans="1:15" ht="15" customHeight="1">
      <c r="A45" s="104">
        <v>4</v>
      </c>
      <c r="B45" s="167" t="s">
        <v>140</v>
      </c>
      <c r="C45" s="5">
        <f t="shared" si="4"/>
        <v>25</v>
      </c>
      <c r="D45" s="72">
        <v>10</v>
      </c>
      <c r="E45" s="3"/>
      <c r="F45" s="72">
        <v>15</v>
      </c>
      <c r="G45" s="5"/>
      <c r="H45" s="5"/>
      <c r="I45" s="5"/>
      <c r="J45" s="5"/>
      <c r="K45" s="165" t="s">
        <v>57</v>
      </c>
      <c r="L45" s="168">
        <v>2</v>
      </c>
      <c r="M45" s="97">
        <v>15</v>
      </c>
      <c r="N45" s="137">
        <v>1.2</v>
      </c>
      <c r="O45" s="135"/>
    </row>
    <row r="46" spans="1:15" ht="15" customHeight="1">
      <c r="A46" s="104">
        <v>5</v>
      </c>
      <c r="B46" s="167" t="s">
        <v>68</v>
      </c>
      <c r="C46" s="5">
        <f t="shared" si="4"/>
        <v>40</v>
      </c>
      <c r="D46" s="72">
        <v>20</v>
      </c>
      <c r="E46" s="3"/>
      <c r="F46" s="72">
        <v>20</v>
      </c>
      <c r="G46" s="5"/>
      <c r="H46" s="5"/>
      <c r="I46" s="5"/>
      <c r="J46" s="5"/>
      <c r="K46" s="165" t="s">
        <v>44</v>
      </c>
      <c r="L46" s="168">
        <v>3</v>
      </c>
      <c r="M46" s="97">
        <v>20</v>
      </c>
      <c r="N46" s="135">
        <v>1.5</v>
      </c>
      <c r="O46" s="135"/>
    </row>
    <row r="47" spans="1:15" ht="15" customHeight="1">
      <c r="A47" s="104">
        <v>6</v>
      </c>
      <c r="B47" s="167" t="s">
        <v>69</v>
      </c>
      <c r="C47" s="5">
        <f t="shared" si="4"/>
        <v>40</v>
      </c>
      <c r="D47" s="72">
        <v>20</v>
      </c>
      <c r="E47" s="3"/>
      <c r="F47" s="72">
        <v>20</v>
      </c>
      <c r="G47" s="5"/>
      <c r="H47" s="5"/>
      <c r="I47" s="5"/>
      <c r="J47" s="5"/>
      <c r="K47" s="72" t="s">
        <v>44</v>
      </c>
      <c r="L47" s="168">
        <v>3</v>
      </c>
      <c r="M47" s="97">
        <v>20</v>
      </c>
      <c r="N47" s="135">
        <v>1.5</v>
      </c>
      <c r="O47" s="135"/>
    </row>
    <row r="48" spans="1:15" ht="15" customHeight="1">
      <c r="A48" s="104">
        <v>7</v>
      </c>
      <c r="B48" s="167" t="s">
        <v>70</v>
      </c>
      <c r="C48" s="5">
        <f t="shared" si="4"/>
        <v>25</v>
      </c>
      <c r="D48" s="72"/>
      <c r="E48" s="3"/>
      <c r="F48" s="72">
        <v>25</v>
      </c>
      <c r="G48" s="5"/>
      <c r="H48" s="5"/>
      <c r="I48" s="5"/>
      <c r="J48" s="5"/>
      <c r="K48" s="165" t="s">
        <v>57</v>
      </c>
      <c r="L48" s="168">
        <v>2</v>
      </c>
      <c r="M48" s="97">
        <v>25</v>
      </c>
      <c r="N48" s="135">
        <v>2</v>
      </c>
      <c r="O48" s="135"/>
    </row>
    <row r="49" spans="1:15" ht="34.5" customHeight="1">
      <c r="A49" s="104">
        <v>8</v>
      </c>
      <c r="B49" s="175" t="s">
        <v>139</v>
      </c>
      <c r="C49" s="39">
        <f t="shared" si="4"/>
        <v>15</v>
      </c>
      <c r="D49" s="144"/>
      <c r="E49" s="40"/>
      <c r="F49" s="144">
        <v>15</v>
      </c>
      <c r="G49" s="39"/>
      <c r="H49" s="39"/>
      <c r="I49" s="39"/>
      <c r="J49" s="39"/>
      <c r="K49" s="176" t="s">
        <v>57</v>
      </c>
      <c r="L49" s="177">
        <v>1</v>
      </c>
      <c r="M49" s="97">
        <v>15</v>
      </c>
      <c r="N49" s="135">
        <v>1</v>
      </c>
      <c r="O49" s="135">
        <v>1</v>
      </c>
    </row>
    <row r="50" spans="1:15" ht="15" customHeight="1">
      <c r="A50" s="104">
        <v>9</v>
      </c>
      <c r="B50" s="175" t="s">
        <v>138</v>
      </c>
      <c r="C50" s="39">
        <f t="shared" si="4"/>
        <v>40</v>
      </c>
      <c r="D50" s="144">
        <v>15</v>
      </c>
      <c r="E50" s="43"/>
      <c r="F50" s="144">
        <v>25</v>
      </c>
      <c r="G50" s="39"/>
      <c r="H50" s="39"/>
      <c r="I50" s="39"/>
      <c r="J50" s="39"/>
      <c r="K50" s="176" t="s">
        <v>57</v>
      </c>
      <c r="L50" s="177">
        <v>3</v>
      </c>
      <c r="M50" s="97">
        <v>25</v>
      </c>
      <c r="N50" s="135">
        <v>2</v>
      </c>
      <c r="O50" s="135">
        <v>3</v>
      </c>
    </row>
    <row r="51" spans="1:15" ht="15" customHeight="1">
      <c r="A51" s="104">
        <v>10</v>
      </c>
      <c r="B51" s="167" t="s">
        <v>71</v>
      </c>
      <c r="C51" s="5">
        <f t="shared" si="4"/>
        <v>25</v>
      </c>
      <c r="D51" s="26"/>
      <c r="E51" s="5"/>
      <c r="F51" s="72">
        <v>25</v>
      </c>
      <c r="G51" s="5"/>
      <c r="H51" s="5"/>
      <c r="I51" s="5"/>
      <c r="J51" s="5"/>
      <c r="K51" s="165" t="s">
        <v>57</v>
      </c>
      <c r="L51" s="168">
        <v>2</v>
      </c>
      <c r="M51" s="97">
        <v>25</v>
      </c>
      <c r="N51" s="135">
        <v>2</v>
      </c>
      <c r="O51" s="135"/>
    </row>
    <row r="52" spans="1:15" ht="15" customHeight="1">
      <c r="A52" s="104">
        <v>11</v>
      </c>
      <c r="B52" s="169" t="s">
        <v>135</v>
      </c>
      <c r="C52" s="39">
        <f t="shared" si="4"/>
        <v>30</v>
      </c>
      <c r="D52" s="40"/>
      <c r="E52" s="40">
        <v>30</v>
      </c>
      <c r="F52" s="40"/>
      <c r="G52" s="44"/>
      <c r="H52" s="41"/>
      <c r="I52" s="41"/>
      <c r="J52" s="44"/>
      <c r="K52" s="145" t="s">
        <v>57</v>
      </c>
      <c r="L52" s="170">
        <v>2</v>
      </c>
      <c r="M52" s="97"/>
      <c r="N52" s="135"/>
      <c r="O52" s="135">
        <v>2</v>
      </c>
    </row>
    <row r="53" spans="1:15" ht="15" customHeight="1">
      <c r="A53" s="104">
        <v>12</v>
      </c>
      <c r="B53" s="1" t="s">
        <v>45</v>
      </c>
      <c r="C53" s="5">
        <f>SUM(D53:J53)</f>
        <v>30</v>
      </c>
      <c r="D53" s="3"/>
      <c r="E53" s="3"/>
      <c r="F53" s="3"/>
      <c r="G53" s="5">
        <v>30</v>
      </c>
      <c r="H53" s="5"/>
      <c r="I53" s="5"/>
      <c r="J53" s="5"/>
      <c r="K53" s="140" t="s">
        <v>65</v>
      </c>
      <c r="L53" s="105">
        <v>0</v>
      </c>
      <c r="M53" s="97"/>
      <c r="N53" s="135"/>
      <c r="O53" s="135"/>
    </row>
    <row r="54" spans="1:15" ht="15" customHeight="1">
      <c r="A54" s="104">
        <v>13</v>
      </c>
      <c r="B54" s="1" t="s">
        <v>134</v>
      </c>
      <c r="C54" s="5">
        <f t="shared" si="4"/>
        <v>75</v>
      </c>
      <c r="D54" s="3"/>
      <c r="E54" s="3"/>
      <c r="F54" s="3"/>
      <c r="G54" s="10"/>
      <c r="H54" s="4"/>
      <c r="I54" s="4"/>
      <c r="J54" s="4">
        <v>75</v>
      </c>
      <c r="K54" s="140" t="s">
        <v>57</v>
      </c>
      <c r="L54" s="105">
        <v>3</v>
      </c>
      <c r="M54" s="124">
        <v>75</v>
      </c>
      <c r="N54" s="149">
        <v>3</v>
      </c>
      <c r="O54" s="135"/>
    </row>
    <row r="55" spans="1:15" ht="12.75" customHeight="1" thickBot="1">
      <c r="A55" s="51"/>
      <c r="B55" s="184" t="s">
        <v>7</v>
      </c>
      <c r="C55" s="172">
        <f t="shared" ref="C55:J55" si="5">SUM(C42:C54)</f>
        <v>465</v>
      </c>
      <c r="D55" s="172">
        <f t="shared" si="5"/>
        <v>105</v>
      </c>
      <c r="E55" s="172">
        <f t="shared" si="5"/>
        <v>30</v>
      </c>
      <c r="F55" s="172">
        <f t="shared" si="5"/>
        <v>225</v>
      </c>
      <c r="G55" s="172">
        <f t="shared" si="5"/>
        <v>30</v>
      </c>
      <c r="H55" s="172">
        <f t="shared" si="5"/>
        <v>0</v>
      </c>
      <c r="I55" s="172">
        <f t="shared" si="5"/>
        <v>0</v>
      </c>
      <c r="J55" s="172">
        <f t="shared" si="5"/>
        <v>75</v>
      </c>
      <c r="K55" s="173"/>
      <c r="L55" s="174">
        <f>L42+L43+L44+L45+L46+L47+L48+L49+L50+L51+L52+L54</f>
        <v>30</v>
      </c>
      <c r="M55" s="97">
        <f>SUM(M42:M54)</f>
        <v>300</v>
      </c>
      <c r="N55" s="135">
        <f>SUM(N42:N54)</f>
        <v>20.399999999999999</v>
      </c>
      <c r="O55" s="135">
        <f>SUM(O42:O54)</f>
        <v>9</v>
      </c>
    </row>
    <row r="56" spans="1:15" ht="17.25" customHeight="1" thickBot="1">
      <c r="A56" s="239" t="s">
        <v>8</v>
      </c>
      <c r="B56" s="240"/>
      <c r="C56" s="240"/>
      <c r="D56" s="240"/>
      <c r="E56" s="240"/>
      <c r="F56" s="240"/>
      <c r="G56" s="240"/>
      <c r="H56" s="240"/>
      <c r="I56" s="240"/>
      <c r="J56" s="240"/>
      <c r="K56" s="240"/>
      <c r="L56" s="240"/>
      <c r="M56" s="241"/>
      <c r="N56" s="241"/>
      <c r="O56" s="242"/>
    </row>
    <row r="57" spans="1:15" ht="12.95" customHeight="1">
      <c r="A57" s="212" t="s">
        <v>28</v>
      </c>
      <c r="B57" s="210" t="s">
        <v>149</v>
      </c>
      <c r="C57" s="210" t="s">
        <v>32</v>
      </c>
      <c r="D57" s="210"/>
      <c r="E57" s="210"/>
      <c r="F57" s="210"/>
      <c r="G57" s="210"/>
      <c r="H57" s="210"/>
      <c r="I57" s="210"/>
      <c r="J57" s="210"/>
      <c r="K57" s="210" t="s">
        <v>148</v>
      </c>
      <c r="L57" s="215" t="s">
        <v>31</v>
      </c>
      <c r="M57" s="224" t="s">
        <v>117</v>
      </c>
      <c r="N57" s="225" t="s">
        <v>118</v>
      </c>
      <c r="O57" s="225" t="s">
        <v>119</v>
      </c>
    </row>
    <row r="58" spans="1:15" ht="21.75" customHeight="1">
      <c r="A58" s="213"/>
      <c r="B58" s="211"/>
      <c r="C58" s="133" t="s">
        <v>1</v>
      </c>
      <c r="D58" s="133" t="s">
        <v>2</v>
      </c>
      <c r="E58" s="133" t="s">
        <v>25</v>
      </c>
      <c r="F58" s="133" t="s">
        <v>27</v>
      </c>
      <c r="G58" s="133" t="s">
        <v>137</v>
      </c>
      <c r="H58" s="133" t="s">
        <v>29</v>
      </c>
      <c r="I58" s="133" t="s">
        <v>30</v>
      </c>
      <c r="J58" s="134" t="s">
        <v>136</v>
      </c>
      <c r="K58" s="211"/>
      <c r="L58" s="216"/>
      <c r="M58" s="224"/>
      <c r="N58" s="225"/>
      <c r="O58" s="225"/>
    </row>
    <row r="59" spans="1:15" s="2" customFormat="1" ht="15" customHeight="1">
      <c r="A59" s="185">
        <v>1</v>
      </c>
      <c r="B59" s="186" t="s">
        <v>72</v>
      </c>
      <c r="C59" s="35">
        <f t="shared" ref="C59:C79" si="6">SUM(D59:K59)</f>
        <v>55</v>
      </c>
      <c r="D59" s="64">
        <v>30</v>
      </c>
      <c r="E59" s="37"/>
      <c r="F59" s="64">
        <v>25</v>
      </c>
      <c r="G59" s="35"/>
      <c r="H59" s="35"/>
      <c r="I59" s="35"/>
      <c r="J59" s="35"/>
      <c r="K59" s="72" t="s">
        <v>44</v>
      </c>
      <c r="L59" s="168">
        <v>4</v>
      </c>
      <c r="M59" s="124">
        <v>25</v>
      </c>
      <c r="N59" s="135">
        <v>2</v>
      </c>
      <c r="O59" s="135"/>
    </row>
    <row r="60" spans="1:15" s="2" customFormat="1" ht="15" customHeight="1">
      <c r="A60" s="49">
        <v>2</v>
      </c>
      <c r="B60" s="150" t="s">
        <v>73</v>
      </c>
      <c r="C60" s="135">
        <f t="shared" si="6"/>
        <v>25</v>
      </c>
      <c r="D60" s="72"/>
      <c r="E60" s="140"/>
      <c r="F60" s="72">
        <v>25</v>
      </c>
      <c r="G60" s="135"/>
      <c r="H60" s="135"/>
      <c r="I60" s="135"/>
      <c r="J60" s="135"/>
      <c r="K60" s="151" t="s">
        <v>57</v>
      </c>
      <c r="L60" s="168">
        <v>2</v>
      </c>
      <c r="M60" s="97">
        <v>25</v>
      </c>
      <c r="N60" s="135">
        <v>2</v>
      </c>
      <c r="O60" s="135"/>
    </row>
    <row r="61" spans="1:15" s="2" customFormat="1" ht="15" customHeight="1">
      <c r="A61" s="49">
        <v>3</v>
      </c>
      <c r="B61" s="150" t="s">
        <v>74</v>
      </c>
      <c r="C61" s="135">
        <f t="shared" si="6"/>
        <v>40</v>
      </c>
      <c r="D61" s="72">
        <v>10</v>
      </c>
      <c r="E61" s="140"/>
      <c r="F61" s="72">
        <v>30</v>
      </c>
      <c r="G61" s="135"/>
      <c r="H61" s="135"/>
      <c r="I61" s="135"/>
      <c r="J61" s="135"/>
      <c r="K61" s="152" t="s">
        <v>44</v>
      </c>
      <c r="L61" s="168">
        <v>3</v>
      </c>
      <c r="M61" s="97">
        <v>30</v>
      </c>
      <c r="N61" s="137">
        <v>2.2000000000000002</v>
      </c>
      <c r="O61" s="135"/>
    </row>
    <row r="62" spans="1:15" s="2" customFormat="1" ht="15" customHeight="1">
      <c r="A62" s="49">
        <v>4</v>
      </c>
      <c r="B62" s="150" t="s">
        <v>75</v>
      </c>
      <c r="C62" s="135">
        <f t="shared" si="6"/>
        <v>25</v>
      </c>
      <c r="D62" s="72">
        <v>25</v>
      </c>
      <c r="E62" s="140"/>
      <c r="F62" s="72"/>
      <c r="G62" s="135"/>
      <c r="H62" s="135"/>
      <c r="I62" s="135"/>
      <c r="J62" s="135"/>
      <c r="K62" s="151" t="s">
        <v>57</v>
      </c>
      <c r="L62" s="168">
        <v>2</v>
      </c>
      <c r="M62" s="97"/>
      <c r="N62" s="135"/>
      <c r="O62" s="135"/>
    </row>
    <row r="63" spans="1:15" s="2" customFormat="1" ht="15" customHeight="1">
      <c r="A63" s="49">
        <v>5</v>
      </c>
      <c r="B63" s="153" t="s">
        <v>84</v>
      </c>
      <c r="C63" s="135">
        <f t="shared" si="6"/>
        <v>15</v>
      </c>
      <c r="D63" s="72"/>
      <c r="E63" s="140"/>
      <c r="F63" s="72">
        <v>15</v>
      </c>
      <c r="G63" s="135"/>
      <c r="H63" s="135"/>
      <c r="I63" s="135"/>
      <c r="J63" s="135"/>
      <c r="K63" s="154" t="s">
        <v>57</v>
      </c>
      <c r="L63" s="187">
        <v>1</v>
      </c>
      <c r="M63" s="97">
        <v>15</v>
      </c>
      <c r="N63" s="135">
        <v>1</v>
      </c>
      <c r="O63" s="135"/>
    </row>
    <row r="64" spans="1:15" s="2" customFormat="1" ht="15" customHeight="1" thickBot="1">
      <c r="A64" s="62">
        <v>6</v>
      </c>
      <c r="B64" s="155" t="s">
        <v>76</v>
      </c>
      <c r="C64" s="156">
        <f t="shared" si="6"/>
        <v>25</v>
      </c>
      <c r="D64" s="64">
        <v>10</v>
      </c>
      <c r="E64" s="157"/>
      <c r="F64" s="64">
        <v>15</v>
      </c>
      <c r="G64" s="156"/>
      <c r="H64" s="156"/>
      <c r="I64" s="156"/>
      <c r="J64" s="156"/>
      <c r="K64" s="158" t="s">
        <v>44</v>
      </c>
      <c r="L64" s="187">
        <v>2</v>
      </c>
      <c r="M64" s="97">
        <v>15</v>
      </c>
      <c r="N64" s="137">
        <v>1.2</v>
      </c>
      <c r="O64" s="135"/>
    </row>
    <row r="65" spans="1:15" s="2" customFormat="1" ht="15" customHeight="1" thickBot="1">
      <c r="A65" s="95"/>
      <c r="B65" s="89" t="s">
        <v>114</v>
      </c>
      <c r="C65" s="90"/>
      <c r="D65" s="91"/>
      <c r="E65" s="92"/>
      <c r="F65" s="91"/>
      <c r="G65" s="90"/>
      <c r="H65" s="90"/>
      <c r="I65" s="90"/>
      <c r="J65" s="90"/>
      <c r="K65" s="93"/>
      <c r="L65" s="94">
        <v>10</v>
      </c>
      <c r="M65" s="97">
        <v>125</v>
      </c>
      <c r="N65" s="135">
        <v>10</v>
      </c>
      <c r="O65" s="135">
        <v>10</v>
      </c>
    </row>
    <row r="66" spans="1:15" s="2" customFormat="1" ht="15" customHeight="1">
      <c r="A66" s="87">
        <v>7</v>
      </c>
      <c r="B66" s="45" t="s">
        <v>129</v>
      </c>
      <c r="C66" s="46">
        <f>SUM(C67:C71)</f>
        <v>125</v>
      </c>
      <c r="D66" s="46">
        <f t="shared" ref="D66:J66" si="7">SUM(D67:D71)</f>
        <v>0</v>
      </c>
      <c r="E66" s="46">
        <f t="shared" si="7"/>
        <v>0</v>
      </c>
      <c r="F66" s="46">
        <f t="shared" si="7"/>
        <v>100</v>
      </c>
      <c r="G66" s="46">
        <f t="shared" si="7"/>
        <v>0</v>
      </c>
      <c r="H66" s="46">
        <f t="shared" si="7"/>
        <v>25</v>
      </c>
      <c r="I66" s="46">
        <f t="shared" si="7"/>
        <v>0</v>
      </c>
      <c r="J66" s="46">
        <f t="shared" si="7"/>
        <v>0</v>
      </c>
      <c r="K66" s="47"/>
      <c r="L66" s="88"/>
      <c r="M66" s="97"/>
      <c r="N66" s="135"/>
      <c r="O66" s="135"/>
    </row>
    <row r="67" spans="1:15" s="2" customFormat="1" ht="15" customHeight="1">
      <c r="A67" s="49" t="s">
        <v>107</v>
      </c>
      <c r="B67" s="71" t="s">
        <v>92</v>
      </c>
      <c r="C67" s="72">
        <f>SUM(D67:J67)</f>
        <v>25</v>
      </c>
      <c r="D67" s="72"/>
      <c r="E67" s="72"/>
      <c r="F67" s="50"/>
      <c r="G67" s="159"/>
      <c r="H67" s="72">
        <v>25</v>
      </c>
      <c r="I67" s="160"/>
      <c r="J67" s="74"/>
      <c r="K67" s="161" t="s">
        <v>57</v>
      </c>
      <c r="L67" s="83">
        <v>2</v>
      </c>
      <c r="M67" s="97"/>
      <c r="N67" s="135"/>
      <c r="O67" s="135"/>
    </row>
    <row r="68" spans="1:15" s="2" customFormat="1" ht="15" customHeight="1">
      <c r="A68" s="49" t="s">
        <v>108</v>
      </c>
      <c r="B68" s="71" t="s">
        <v>104</v>
      </c>
      <c r="C68" s="72">
        <f t="shared" ref="C68:C71" si="8">SUM(D68:J68)</f>
        <v>25</v>
      </c>
      <c r="D68" s="72"/>
      <c r="E68" s="72"/>
      <c r="F68" s="72">
        <v>25</v>
      </c>
      <c r="G68" s="159"/>
      <c r="H68" s="160"/>
      <c r="I68" s="160"/>
      <c r="J68" s="74"/>
      <c r="K68" s="161" t="s">
        <v>57</v>
      </c>
      <c r="L68" s="83">
        <v>2</v>
      </c>
      <c r="M68" s="97"/>
      <c r="N68" s="135"/>
      <c r="O68" s="135"/>
    </row>
    <row r="69" spans="1:15" s="2" customFormat="1" ht="15" customHeight="1">
      <c r="A69" s="49" t="s">
        <v>109</v>
      </c>
      <c r="B69" s="71" t="s">
        <v>85</v>
      </c>
      <c r="C69" s="72">
        <f t="shared" si="8"/>
        <v>25</v>
      </c>
      <c r="D69" s="72"/>
      <c r="E69" s="72"/>
      <c r="F69" s="72">
        <v>25</v>
      </c>
      <c r="G69" s="159"/>
      <c r="H69" s="160"/>
      <c r="I69" s="160"/>
      <c r="J69" s="74"/>
      <c r="K69" s="161" t="s">
        <v>57</v>
      </c>
      <c r="L69" s="83">
        <v>2</v>
      </c>
      <c r="M69" s="97"/>
      <c r="N69" s="135"/>
      <c r="O69" s="135"/>
    </row>
    <row r="70" spans="1:15" s="2" customFormat="1" ht="15" customHeight="1">
      <c r="A70" s="49" t="s">
        <v>110</v>
      </c>
      <c r="B70" s="71" t="s">
        <v>122</v>
      </c>
      <c r="C70" s="72">
        <f t="shared" si="8"/>
        <v>25</v>
      </c>
      <c r="D70" s="72"/>
      <c r="E70" s="72"/>
      <c r="F70" s="72">
        <v>25</v>
      </c>
      <c r="G70" s="159"/>
      <c r="H70" s="160"/>
      <c r="I70" s="160"/>
      <c r="J70" s="74"/>
      <c r="K70" s="161" t="s">
        <v>57</v>
      </c>
      <c r="L70" s="83">
        <v>2</v>
      </c>
      <c r="M70" s="97"/>
      <c r="N70" s="135"/>
      <c r="O70" s="135"/>
    </row>
    <row r="71" spans="1:15" s="2" customFormat="1" ht="15" customHeight="1" thickBot="1">
      <c r="A71" s="62" t="s">
        <v>111</v>
      </c>
      <c r="B71" s="63" t="s">
        <v>121</v>
      </c>
      <c r="C71" s="64">
        <f t="shared" si="8"/>
        <v>25</v>
      </c>
      <c r="D71" s="64"/>
      <c r="E71" s="64"/>
      <c r="F71" s="64">
        <v>25</v>
      </c>
      <c r="G71" s="65"/>
      <c r="H71" s="66"/>
      <c r="I71" s="66"/>
      <c r="J71" s="67"/>
      <c r="K71" s="68" t="s">
        <v>57</v>
      </c>
      <c r="L71" s="69">
        <v>2</v>
      </c>
      <c r="M71" s="97"/>
      <c r="N71" s="135"/>
      <c r="O71" s="135"/>
    </row>
    <row r="72" spans="1:15" s="2" customFormat="1" ht="15" customHeight="1">
      <c r="A72" s="79">
        <v>8</v>
      </c>
      <c r="B72" s="59" t="s">
        <v>128</v>
      </c>
      <c r="C72" s="60">
        <f>SUM(C73:C77)</f>
        <v>125</v>
      </c>
      <c r="D72" s="60">
        <f t="shared" ref="D72:J72" si="9">SUM(D73:D77)</f>
        <v>0</v>
      </c>
      <c r="E72" s="60">
        <f t="shared" si="9"/>
        <v>0</v>
      </c>
      <c r="F72" s="60">
        <f t="shared" si="9"/>
        <v>75</v>
      </c>
      <c r="G72" s="60">
        <f t="shared" si="9"/>
        <v>0</v>
      </c>
      <c r="H72" s="60">
        <f>SUM(H73:H77)</f>
        <v>50</v>
      </c>
      <c r="I72" s="60">
        <f t="shared" si="9"/>
        <v>0</v>
      </c>
      <c r="J72" s="60">
        <f t="shared" si="9"/>
        <v>0</v>
      </c>
      <c r="K72" s="80"/>
      <c r="L72" s="81"/>
      <c r="M72" s="97"/>
      <c r="N72" s="135"/>
      <c r="O72" s="135"/>
    </row>
    <row r="73" spans="1:15" s="2" customFormat="1" ht="15" customHeight="1">
      <c r="A73" s="82" t="s">
        <v>107</v>
      </c>
      <c r="B73" s="71" t="s">
        <v>81</v>
      </c>
      <c r="C73" s="72">
        <f>SUM(D73:J73)</f>
        <v>25</v>
      </c>
      <c r="D73" s="72"/>
      <c r="E73" s="72"/>
      <c r="F73" s="61"/>
      <c r="G73" s="72"/>
      <c r="H73" s="72">
        <v>25</v>
      </c>
      <c r="I73" s="73"/>
      <c r="J73" s="74"/>
      <c r="K73" s="70" t="s">
        <v>57</v>
      </c>
      <c r="L73" s="83">
        <v>2</v>
      </c>
      <c r="M73" s="97"/>
      <c r="N73" s="135"/>
      <c r="O73" s="135"/>
    </row>
    <row r="74" spans="1:15" s="2" customFormat="1" ht="15" customHeight="1">
      <c r="A74" s="82" t="s">
        <v>108</v>
      </c>
      <c r="B74" s="71" t="s">
        <v>82</v>
      </c>
      <c r="C74" s="72">
        <f t="shared" ref="C74:C77" si="10">SUM(D74:J74)</f>
        <v>25</v>
      </c>
      <c r="D74" s="72"/>
      <c r="E74" s="72"/>
      <c r="F74" s="61"/>
      <c r="G74" s="72"/>
      <c r="H74" s="72">
        <v>25</v>
      </c>
      <c r="I74" s="73"/>
      <c r="J74" s="74"/>
      <c r="K74" s="70" t="s">
        <v>57</v>
      </c>
      <c r="L74" s="83">
        <v>2</v>
      </c>
      <c r="M74" s="97"/>
      <c r="N74" s="135"/>
      <c r="O74" s="135"/>
    </row>
    <row r="75" spans="1:15" s="2" customFormat="1" ht="15" customHeight="1">
      <c r="A75" s="82" t="s">
        <v>109</v>
      </c>
      <c r="B75" s="71" t="s">
        <v>83</v>
      </c>
      <c r="C75" s="72">
        <f t="shared" si="10"/>
        <v>25</v>
      </c>
      <c r="D75" s="72"/>
      <c r="E75" s="72"/>
      <c r="F75" s="72">
        <v>25</v>
      </c>
      <c r="G75" s="72"/>
      <c r="H75" s="73"/>
      <c r="I75" s="73"/>
      <c r="J75" s="74"/>
      <c r="K75" s="70" t="s">
        <v>57</v>
      </c>
      <c r="L75" s="83">
        <v>2</v>
      </c>
      <c r="M75" s="97"/>
      <c r="N75" s="135"/>
      <c r="O75" s="135"/>
    </row>
    <row r="76" spans="1:15" s="2" customFormat="1" ht="15" customHeight="1">
      <c r="A76" s="82" t="s">
        <v>110</v>
      </c>
      <c r="B76" s="75" t="s">
        <v>120</v>
      </c>
      <c r="C76" s="72">
        <f t="shared" si="10"/>
        <v>25</v>
      </c>
      <c r="D76" s="72"/>
      <c r="E76" s="72"/>
      <c r="F76" s="72">
        <v>25</v>
      </c>
      <c r="G76" s="72"/>
      <c r="H76" s="73"/>
      <c r="I76" s="73"/>
      <c r="J76" s="74"/>
      <c r="K76" s="70" t="s">
        <v>57</v>
      </c>
      <c r="L76" s="83">
        <v>2</v>
      </c>
      <c r="M76" s="97"/>
      <c r="N76" s="135"/>
      <c r="O76" s="135"/>
    </row>
    <row r="77" spans="1:15" s="2" customFormat="1" ht="15" customHeight="1" thickBot="1">
      <c r="A77" s="84" t="s">
        <v>111</v>
      </c>
      <c r="B77" s="52" t="s">
        <v>80</v>
      </c>
      <c r="C77" s="53">
        <f t="shared" si="10"/>
        <v>25</v>
      </c>
      <c r="D77" s="53"/>
      <c r="E77" s="53"/>
      <c r="F77" s="53">
        <v>25</v>
      </c>
      <c r="G77" s="53"/>
      <c r="H77" s="85"/>
      <c r="I77" s="85"/>
      <c r="J77" s="54"/>
      <c r="K77" s="86" t="s">
        <v>57</v>
      </c>
      <c r="L77" s="55">
        <v>2</v>
      </c>
      <c r="M77" s="97"/>
      <c r="N77" s="135"/>
      <c r="O77" s="135"/>
    </row>
    <row r="78" spans="1:15" s="2" customFormat="1" ht="15" customHeight="1">
      <c r="A78" s="188">
        <v>9</v>
      </c>
      <c r="B78" s="76" t="s">
        <v>135</v>
      </c>
      <c r="C78" s="77">
        <f t="shared" si="6"/>
        <v>30</v>
      </c>
      <c r="D78" s="78"/>
      <c r="E78" s="132"/>
      <c r="F78" s="78"/>
      <c r="G78" s="77">
        <v>30</v>
      </c>
      <c r="H78" s="77"/>
      <c r="I78" s="77"/>
      <c r="J78" s="77"/>
      <c r="K78" s="78" t="s">
        <v>57</v>
      </c>
      <c r="L78" s="189">
        <v>2</v>
      </c>
      <c r="M78" s="97"/>
      <c r="N78" s="135"/>
      <c r="O78" s="135">
        <v>2</v>
      </c>
    </row>
    <row r="79" spans="1:15" s="2" customFormat="1" ht="15" customHeight="1">
      <c r="A79" s="87">
        <v>10</v>
      </c>
      <c r="B79" s="56" t="s">
        <v>134</v>
      </c>
      <c r="C79" s="57">
        <f t="shared" si="6"/>
        <v>90</v>
      </c>
      <c r="D79" s="58"/>
      <c r="E79" s="58"/>
      <c r="F79" s="58"/>
      <c r="G79" s="57"/>
      <c r="H79" s="57"/>
      <c r="I79" s="57"/>
      <c r="J79" s="57">
        <v>90</v>
      </c>
      <c r="K79" s="34" t="s">
        <v>57</v>
      </c>
      <c r="L79" s="190">
        <v>4</v>
      </c>
      <c r="M79" s="124">
        <v>90</v>
      </c>
      <c r="N79" s="149">
        <v>4</v>
      </c>
      <c r="O79" s="135"/>
    </row>
    <row r="80" spans="1:15" ht="12.75" customHeight="1" thickBot="1">
      <c r="A80" s="51"/>
      <c r="B80" s="191" t="s">
        <v>9</v>
      </c>
      <c r="C80" s="192">
        <f>C59+C60+C61+C62+C63+C64+C66+C78+C79</f>
        <v>430</v>
      </c>
      <c r="D80" s="192">
        <f t="shared" ref="D80" si="11">D59+D60+D61+D62+D63+D64+D66+D78+D79</f>
        <v>75</v>
      </c>
      <c r="E80" s="192">
        <f t="shared" ref="E80" si="12">E59+E60+E61+E62+E63+E64+E66+E78+E79</f>
        <v>0</v>
      </c>
      <c r="F80" s="192">
        <f t="shared" ref="F80" si="13">F59+F60+F61+F62+F63+F64+F66+F78+F79</f>
        <v>210</v>
      </c>
      <c r="G80" s="192">
        <f t="shared" ref="G80" si="14">G59+G60+G61+G62+G63+G64+G66+G78+G79</f>
        <v>30</v>
      </c>
      <c r="H80" s="192">
        <f t="shared" ref="H80" si="15">H59+H60+H61+H62+H63+H64+H66+H78+H79</f>
        <v>25</v>
      </c>
      <c r="I80" s="192">
        <f t="shared" ref="I80" si="16">I59+I60+I61+I62+I63+I64+I66+I78+I79</f>
        <v>0</v>
      </c>
      <c r="J80" s="192">
        <f t="shared" ref="J80" si="17">J59+J60+J61+J62+J63+J64+J66+J78+J79</f>
        <v>90</v>
      </c>
      <c r="K80" s="173"/>
      <c r="L80" s="174">
        <f>L59+L60+L61+L62+L63+L64+L65+L78+L79</f>
        <v>30</v>
      </c>
      <c r="M80" s="97">
        <f>SUM(M59:M79)</f>
        <v>325</v>
      </c>
      <c r="N80" s="135">
        <f>SUM(N59:N79)</f>
        <v>22.4</v>
      </c>
      <c r="O80" s="135">
        <f>SUM(O59:O79)</f>
        <v>12</v>
      </c>
    </row>
    <row r="81" spans="1:15" ht="18" customHeight="1" thickBot="1">
      <c r="A81" s="239" t="s">
        <v>10</v>
      </c>
      <c r="B81" s="240"/>
      <c r="C81" s="240"/>
      <c r="D81" s="240"/>
      <c r="E81" s="240"/>
      <c r="F81" s="240"/>
      <c r="G81" s="240"/>
      <c r="H81" s="240"/>
      <c r="I81" s="240"/>
      <c r="J81" s="240"/>
      <c r="K81" s="240"/>
      <c r="L81" s="240"/>
      <c r="M81" s="241"/>
      <c r="N81" s="241"/>
      <c r="O81" s="242"/>
    </row>
    <row r="82" spans="1:15" ht="15.75" customHeight="1">
      <c r="A82" s="212" t="s">
        <v>28</v>
      </c>
      <c r="B82" s="210" t="s">
        <v>149</v>
      </c>
      <c r="C82" s="210" t="s">
        <v>32</v>
      </c>
      <c r="D82" s="210"/>
      <c r="E82" s="210"/>
      <c r="F82" s="210"/>
      <c r="G82" s="210"/>
      <c r="H82" s="210"/>
      <c r="I82" s="210"/>
      <c r="J82" s="210"/>
      <c r="K82" s="210" t="s">
        <v>148</v>
      </c>
      <c r="L82" s="215" t="s">
        <v>31</v>
      </c>
      <c r="M82" s="224" t="s">
        <v>117</v>
      </c>
      <c r="N82" s="235" t="s">
        <v>118</v>
      </c>
      <c r="O82" s="235" t="s">
        <v>119</v>
      </c>
    </row>
    <row r="83" spans="1:15" ht="30" customHeight="1" thickBot="1">
      <c r="A83" s="214"/>
      <c r="B83" s="211"/>
      <c r="C83" s="133" t="s">
        <v>1</v>
      </c>
      <c r="D83" s="133" t="s">
        <v>2</v>
      </c>
      <c r="E83" s="133" t="s">
        <v>25</v>
      </c>
      <c r="F83" s="133" t="s">
        <v>27</v>
      </c>
      <c r="G83" s="133" t="s">
        <v>137</v>
      </c>
      <c r="H83" s="133" t="s">
        <v>29</v>
      </c>
      <c r="I83" s="133" t="s">
        <v>30</v>
      </c>
      <c r="J83" s="193" t="s">
        <v>136</v>
      </c>
      <c r="K83" s="211"/>
      <c r="L83" s="233"/>
      <c r="M83" s="224"/>
      <c r="N83" s="235"/>
      <c r="O83" s="235"/>
    </row>
    <row r="84" spans="1:15" ht="19.5" customHeight="1" thickBot="1">
      <c r="A84" s="98"/>
      <c r="B84" s="99" t="s">
        <v>115</v>
      </c>
      <c r="C84" s="100"/>
      <c r="D84" s="100"/>
      <c r="E84" s="100"/>
      <c r="F84" s="100"/>
      <c r="G84" s="100"/>
      <c r="H84" s="100"/>
      <c r="I84" s="100"/>
      <c r="J84" s="100"/>
      <c r="K84" s="100"/>
      <c r="L84" s="101">
        <v>11</v>
      </c>
      <c r="M84" s="124">
        <v>75</v>
      </c>
      <c r="N84" s="137">
        <v>6</v>
      </c>
      <c r="O84" s="135">
        <v>11</v>
      </c>
    </row>
    <row r="85" spans="1:15" s="2" customFormat="1" ht="15" customHeight="1">
      <c r="A85" s="102">
        <v>1</v>
      </c>
      <c r="B85" s="103" t="s">
        <v>126</v>
      </c>
      <c r="C85" s="60">
        <f>SUM(C86:C91)</f>
        <v>140</v>
      </c>
      <c r="D85" s="60">
        <f>SUM(D86:D91)</f>
        <v>65</v>
      </c>
      <c r="E85" s="60">
        <f t="shared" ref="E85:J85" si="18">SUM(E86:E91)</f>
        <v>0</v>
      </c>
      <c r="F85" s="60">
        <f t="shared" si="18"/>
        <v>75</v>
      </c>
      <c r="G85" s="60">
        <f t="shared" si="18"/>
        <v>0</v>
      </c>
      <c r="H85" s="60">
        <f t="shared" si="18"/>
        <v>0</v>
      </c>
      <c r="I85" s="60">
        <f t="shared" si="18"/>
        <v>0</v>
      </c>
      <c r="J85" s="60">
        <f t="shared" si="18"/>
        <v>0</v>
      </c>
      <c r="K85" s="125"/>
      <c r="L85" s="126"/>
      <c r="M85" s="97"/>
      <c r="N85" s="135"/>
      <c r="O85" s="135"/>
    </row>
    <row r="86" spans="1:15" s="2" customFormat="1" ht="15" customHeight="1">
      <c r="A86" s="104" t="s">
        <v>107</v>
      </c>
      <c r="B86" s="96" t="s">
        <v>88</v>
      </c>
      <c r="C86" s="36">
        <f t="shared" ref="C86:C91" si="19">D86+E86+F86+G86+H86+I86</f>
        <v>25</v>
      </c>
      <c r="D86" s="3">
        <v>10</v>
      </c>
      <c r="E86" s="3"/>
      <c r="F86" s="3">
        <v>15</v>
      </c>
      <c r="G86" s="5"/>
      <c r="H86" s="5"/>
      <c r="I86" s="5"/>
      <c r="J86" s="5"/>
      <c r="K86" s="3" t="s">
        <v>57</v>
      </c>
      <c r="L86" s="105">
        <v>2</v>
      </c>
      <c r="M86" s="97"/>
      <c r="N86" s="137">
        <v>1.2</v>
      </c>
      <c r="O86" s="135"/>
    </row>
    <row r="87" spans="1:15" s="2" customFormat="1" ht="15" customHeight="1">
      <c r="A87" s="104" t="s">
        <v>108</v>
      </c>
      <c r="B87" s="96" t="s">
        <v>90</v>
      </c>
      <c r="C87" s="36">
        <f t="shared" si="19"/>
        <v>25</v>
      </c>
      <c r="D87" s="3">
        <v>10</v>
      </c>
      <c r="E87" s="3"/>
      <c r="F87" s="3">
        <v>15</v>
      </c>
      <c r="G87" s="5"/>
      <c r="H87" s="5"/>
      <c r="I87" s="5"/>
      <c r="J87" s="5"/>
      <c r="K87" s="3" t="s">
        <v>57</v>
      </c>
      <c r="L87" s="105">
        <v>2</v>
      </c>
      <c r="M87" s="97"/>
      <c r="N87" s="137">
        <v>1.2</v>
      </c>
      <c r="O87" s="135"/>
    </row>
    <row r="88" spans="1:15" s="2" customFormat="1" ht="15" customHeight="1">
      <c r="A88" s="104" t="s">
        <v>109</v>
      </c>
      <c r="B88" s="96" t="s">
        <v>123</v>
      </c>
      <c r="C88" s="36">
        <f t="shared" si="19"/>
        <v>25</v>
      </c>
      <c r="D88" s="3">
        <v>10</v>
      </c>
      <c r="E88" s="3"/>
      <c r="F88" s="3">
        <v>15</v>
      </c>
      <c r="G88" s="5"/>
      <c r="H88" s="5"/>
      <c r="I88" s="5"/>
      <c r="J88" s="5"/>
      <c r="K88" s="3" t="s">
        <v>57</v>
      </c>
      <c r="L88" s="105">
        <v>2</v>
      </c>
      <c r="M88" s="97"/>
      <c r="N88" s="137">
        <v>1.2</v>
      </c>
      <c r="O88" s="135"/>
    </row>
    <row r="89" spans="1:15" ht="15" customHeight="1">
      <c r="A89" s="104" t="s">
        <v>110</v>
      </c>
      <c r="B89" s="96" t="s">
        <v>130</v>
      </c>
      <c r="C89" s="36">
        <f t="shared" si="19"/>
        <v>25</v>
      </c>
      <c r="D89" s="3">
        <v>10</v>
      </c>
      <c r="E89" s="3"/>
      <c r="F89" s="3">
        <v>15</v>
      </c>
      <c r="G89" s="5"/>
      <c r="H89" s="5"/>
      <c r="I89" s="5"/>
      <c r="J89" s="5"/>
      <c r="K89" s="3" t="s">
        <v>57</v>
      </c>
      <c r="L89" s="105">
        <v>2</v>
      </c>
      <c r="M89" s="97"/>
      <c r="N89" s="137">
        <v>1.2</v>
      </c>
      <c r="O89" s="135"/>
    </row>
    <row r="90" spans="1:15" s="2" customFormat="1" ht="15" customHeight="1">
      <c r="A90" s="104" t="s">
        <v>111</v>
      </c>
      <c r="B90" s="96" t="s">
        <v>86</v>
      </c>
      <c r="C90" s="36">
        <f t="shared" si="19"/>
        <v>25</v>
      </c>
      <c r="D90" s="3">
        <v>10</v>
      </c>
      <c r="E90" s="3"/>
      <c r="F90" s="3">
        <v>15</v>
      </c>
      <c r="G90" s="5"/>
      <c r="H90" s="5"/>
      <c r="I90" s="5"/>
      <c r="J90" s="5"/>
      <c r="K90" s="3" t="s">
        <v>57</v>
      </c>
      <c r="L90" s="105">
        <v>2</v>
      </c>
      <c r="M90" s="97"/>
      <c r="N90" s="137">
        <v>1.2</v>
      </c>
      <c r="O90" s="135"/>
    </row>
    <row r="91" spans="1:15" s="2" customFormat="1" ht="30.75" customHeight="1" thickBot="1">
      <c r="A91" s="106" t="s">
        <v>112</v>
      </c>
      <c r="B91" s="107" t="s">
        <v>87</v>
      </c>
      <c r="C91" s="108">
        <f t="shared" si="19"/>
        <v>15</v>
      </c>
      <c r="D91" s="109">
        <v>15</v>
      </c>
      <c r="E91" s="109"/>
      <c r="F91" s="109"/>
      <c r="G91" s="110"/>
      <c r="H91" s="110"/>
      <c r="I91" s="110"/>
      <c r="J91" s="110"/>
      <c r="K91" s="109" t="s">
        <v>57</v>
      </c>
      <c r="L91" s="111">
        <v>1</v>
      </c>
      <c r="M91" s="97"/>
      <c r="N91" s="135"/>
      <c r="O91" s="135"/>
    </row>
    <row r="92" spans="1:15" s="2" customFormat="1" ht="15" customHeight="1">
      <c r="A92" s="102">
        <v>2</v>
      </c>
      <c r="B92" s="103" t="s">
        <v>127</v>
      </c>
      <c r="C92" s="60">
        <f>SUM(C93:C98)</f>
        <v>140</v>
      </c>
      <c r="D92" s="60">
        <f>SUM(D93:D98)</f>
        <v>65</v>
      </c>
      <c r="E92" s="60">
        <f t="shared" ref="E92:J92" si="20">SUM(E93:E98)</f>
        <v>0</v>
      </c>
      <c r="F92" s="60">
        <f t="shared" si="20"/>
        <v>75</v>
      </c>
      <c r="G92" s="60">
        <f t="shared" si="20"/>
        <v>0</v>
      </c>
      <c r="H92" s="60">
        <f t="shared" si="20"/>
        <v>0</v>
      </c>
      <c r="I92" s="60">
        <f t="shared" si="20"/>
        <v>0</v>
      </c>
      <c r="J92" s="60">
        <f t="shared" si="20"/>
        <v>0</v>
      </c>
      <c r="K92" s="125"/>
      <c r="L92" s="126"/>
      <c r="M92" s="97"/>
      <c r="N92" s="135"/>
      <c r="O92" s="135"/>
    </row>
    <row r="93" spans="1:15" s="2" customFormat="1" ht="15" customHeight="1">
      <c r="A93" s="104" t="s">
        <v>107</v>
      </c>
      <c r="B93" s="96" t="s">
        <v>89</v>
      </c>
      <c r="C93" s="36">
        <f t="shared" ref="C93:C98" si="21">D93+E93+F93+G93+H93+I93</f>
        <v>25</v>
      </c>
      <c r="D93" s="3">
        <v>10</v>
      </c>
      <c r="E93" s="3"/>
      <c r="F93" s="3">
        <v>15</v>
      </c>
      <c r="G93" s="5"/>
      <c r="H93" s="5"/>
      <c r="I93" s="5"/>
      <c r="J93" s="5"/>
      <c r="K93" s="3" t="s">
        <v>57</v>
      </c>
      <c r="L93" s="105">
        <v>2</v>
      </c>
      <c r="M93" s="97"/>
      <c r="N93" s="137">
        <v>1.2</v>
      </c>
      <c r="O93" s="135"/>
    </row>
    <row r="94" spans="1:15" s="2" customFormat="1" ht="15" customHeight="1">
      <c r="A94" s="104" t="s">
        <v>108</v>
      </c>
      <c r="B94" s="96" t="s">
        <v>91</v>
      </c>
      <c r="C94" s="36">
        <f t="shared" si="21"/>
        <v>25</v>
      </c>
      <c r="D94" s="3">
        <v>10</v>
      </c>
      <c r="E94" s="3"/>
      <c r="F94" s="3">
        <v>15</v>
      </c>
      <c r="G94" s="5"/>
      <c r="H94" s="5"/>
      <c r="I94" s="5"/>
      <c r="J94" s="5"/>
      <c r="K94" s="3" t="s">
        <v>57</v>
      </c>
      <c r="L94" s="105">
        <v>2</v>
      </c>
      <c r="M94" s="97"/>
      <c r="N94" s="137">
        <v>1.2</v>
      </c>
      <c r="O94" s="135"/>
    </row>
    <row r="95" spans="1:15" s="2" customFormat="1" ht="15" customHeight="1">
      <c r="A95" s="104" t="s">
        <v>109</v>
      </c>
      <c r="B95" s="96" t="s">
        <v>147</v>
      </c>
      <c r="C95" s="36">
        <f t="shared" si="21"/>
        <v>25</v>
      </c>
      <c r="D95" s="3">
        <v>10</v>
      </c>
      <c r="E95" s="3"/>
      <c r="F95" s="3">
        <v>15</v>
      </c>
      <c r="G95" s="5"/>
      <c r="H95" s="5"/>
      <c r="I95" s="5"/>
      <c r="J95" s="5"/>
      <c r="K95" s="3" t="s">
        <v>57</v>
      </c>
      <c r="L95" s="105">
        <v>2</v>
      </c>
      <c r="M95" s="97"/>
      <c r="N95" s="137">
        <v>1.2</v>
      </c>
      <c r="O95" s="135"/>
    </row>
    <row r="96" spans="1:15" s="2" customFormat="1" ht="15" customHeight="1">
      <c r="A96" s="104" t="s">
        <v>110</v>
      </c>
      <c r="B96" s="96" t="s">
        <v>131</v>
      </c>
      <c r="C96" s="36">
        <f t="shared" si="21"/>
        <v>25</v>
      </c>
      <c r="D96" s="3">
        <v>10</v>
      </c>
      <c r="E96" s="3"/>
      <c r="F96" s="3">
        <v>15</v>
      </c>
      <c r="G96" s="5"/>
      <c r="H96" s="5"/>
      <c r="I96" s="5"/>
      <c r="J96" s="5"/>
      <c r="K96" s="3" t="s">
        <v>57</v>
      </c>
      <c r="L96" s="105">
        <v>2</v>
      </c>
      <c r="M96" s="97"/>
      <c r="N96" s="137">
        <v>1.2</v>
      </c>
      <c r="O96" s="135"/>
    </row>
    <row r="97" spans="1:15" s="2" customFormat="1" ht="15" customHeight="1">
      <c r="A97" s="104" t="s">
        <v>111</v>
      </c>
      <c r="B97" s="96" t="s">
        <v>145</v>
      </c>
      <c r="C97" s="36">
        <f t="shared" si="21"/>
        <v>25</v>
      </c>
      <c r="D97" s="3">
        <v>10</v>
      </c>
      <c r="E97" s="3"/>
      <c r="F97" s="3">
        <v>15</v>
      </c>
      <c r="G97" s="5"/>
      <c r="H97" s="5"/>
      <c r="I97" s="5"/>
      <c r="J97" s="5"/>
      <c r="K97" s="3" t="s">
        <v>57</v>
      </c>
      <c r="L97" s="105">
        <v>2</v>
      </c>
      <c r="M97" s="97"/>
      <c r="N97" s="137">
        <v>1.2</v>
      </c>
      <c r="O97" s="135"/>
    </row>
    <row r="98" spans="1:15" s="2" customFormat="1" ht="32.25" customHeight="1" thickBot="1">
      <c r="A98" s="106" t="s">
        <v>112</v>
      </c>
      <c r="B98" s="107" t="s">
        <v>144</v>
      </c>
      <c r="C98" s="108">
        <f t="shared" si="21"/>
        <v>15</v>
      </c>
      <c r="D98" s="109">
        <v>15</v>
      </c>
      <c r="E98" s="109"/>
      <c r="F98" s="109"/>
      <c r="G98" s="110"/>
      <c r="H98" s="110"/>
      <c r="I98" s="110"/>
      <c r="J98" s="110"/>
      <c r="K98" s="109" t="s">
        <v>57</v>
      </c>
      <c r="L98" s="111">
        <v>1</v>
      </c>
      <c r="M98" s="97"/>
      <c r="N98" s="135"/>
      <c r="O98" s="135"/>
    </row>
    <row r="99" spans="1:15" s="2" customFormat="1" ht="16.5" customHeight="1" thickBot="1">
      <c r="A99" s="114"/>
      <c r="B99" s="115" t="s">
        <v>116</v>
      </c>
      <c r="C99" s="93"/>
      <c r="D99" s="116"/>
      <c r="E99" s="116"/>
      <c r="F99" s="116"/>
      <c r="G99" s="117"/>
      <c r="H99" s="117"/>
      <c r="I99" s="117"/>
      <c r="J99" s="117"/>
      <c r="K99" s="116"/>
      <c r="L99" s="118">
        <v>12</v>
      </c>
      <c r="M99" s="124">
        <v>140</v>
      </c>
      <c r="N99" s="137">
        <v>9.4</v>
      </c>
      <c r="O99" s="135">
        <v>12</v>
      </c>
    </row>
    <row r="100" spans="1:15" s="2" customFormat="1" ht="15" customHeight="1">
      <c r="A100" s="102">
        <v>3</v>
      </c>
      <c r="B100" s="119" t="s">
        <v>125</v>
      </c>
      <c r="C100" s="60">
        <f>SUM(C101:C107)</f>
        <v>180</v>
      </c>
      <c r="D100" s="60">
        <f>SUM(D101:D107)</f>
        <v>40</v>
      </c>
      <c r="E100" s="60">
        <f t="shared" ref="E100:J100" si="22">SUM(E101:E107)</f>
        <v>0</v>
      </c>
      <c r="F100" s="60">
        <f t="shared" si="22"/>
        <v>140</v>
      </c>
      <c r="G100" s="60">
        <f t="shared" si="22"/>
        <v>0</v>
      </c>
      <c r="H100" s="60">
        <f t="shared" si="22"/>
        <v>0</v>
      </c>
      <c r="I100" s="60">
        <f t="shared" si="22"/>
        <v>0</v>
      </c>
      <c r="J100" s="60">
        <f t="shared" si="22"/>
        <v>0</v>
      </c>
      <c r="K100" s="125"/>
      <c r="L100" s="126"/>
      <c r="M100" s="97"/>
      <c r="N100" s="135"/>
      <c r="O100" s="135"/>
    </row>
    <row r="101" spans="1:15" s="2" customFormat="1" ht="16.5" customHeight="1">
      <c r="A101" s="49" t="s">
        <v>107</v>
      </c>
      <c r="B101" s="194" t="s">
        <v>94</v>
      </c>
      <c r="C101" s="36">
        <f t="shared" ref="C101" si="23">D101+E101+F101+G101+H101+I101</f>
        <v>30</v>
      </c>
      <c r="D101" s="36"/>
      <c r="E101" s="36"/>
      <c r="F101" s="36">
        <v>30</v>
      </c>
      <c r="G101" s="5"/>
      <c r="H101" s="5"/>
      <c r="I101" s="5"/>
      <c r="J101" s="5"/>
      <c r="K101" s="3" t="s">
        <v>57</v>
      </c>
      <c r="L101" s="120">
        <v>2</v>
      </c>
      <c r="M101" s="97"/>
      <c r="N101" s="135">
        <v>2</v>
      </c>
      <c r="O101" s="135"/>
    </row>
    <row r="102" spans="1:15" s="2" customFormat="1" ht="16.5" customHeight="1">
      <c r="A102" s="49" t="s">
        <v>108</v>
      </c>
      <c r="B102" s="194" t="s">
        <v>96</v>
      </c>
      <c r="C102" s="36">
        <f t="shared" ref="C102:C107" si="24">D102+E102+F102+G102+H102+I102</f>
        <v>30</v>
      </c>
      <c r="D102" s="36">
        <v>10</v>
      </c>
      <c r="E102" s="36"/>
      <c r="F102" s="36">
        <v>20</v>
      </c>
      <c r="G102" s="5"/>
      <c r="H102" s="5"/>
      <c r="I102" s="5"/>
      <c r="J102" s="5"/>
      <c r="K102" s="3" t="s">
        <v>57</v>
      </c>
      <c r="L102" s="120">
        <v>2</v>
      </c>
      <c r="M102" s="97"/>
      <c r="N102" s="137">
        <v>1.4</v>
      </c>
      <c r="O102" s="135"/>
    </row>
    <row r="103" spans="1:15" s="2" customFormat="1" ht="16.5" customHeight="1">
      <c r="A103" s="49" t="s">
        <v>109</v>
      </c>
      <c r="B103" s="195" t="s">
        <v>95</v>
      </c>
      <c r="C103" s="36">
        <f t="shared" si="24"/>
        <v>15</v>
      </c>
      <c r="D103" s="36"/>
      <c r="E103" s="36"/>
      <c r="F103" s="36">
        <v>15</v>
      </c>
      <c r="G103" s="5"/>
      <c r="H103" s="5"/>
      <c r="I103" s="5"/>
      <c r="J103" s="5"/>
      <c r="K103" s="3" t="s">
        <v>57</v>
      </c>
      <c r="L103" s="120">
        <v>1</v>
      </c>
      <c r="M103" s="97"/>
      <c r="N103" s="135">
        <v>1</v>
      </c>
      <c r="O103" s="135"/>
    </row>
    <row r="104" spans="1:15" s="2" customFormat="1" ht="15.75" customHeight="1">
      <c r="A104" s="49" t="s">
        <v>110</v>
      </c>
      <c r="B104" s="194" t="s">
        <v>101</v>
      </c>
      <c r="C104" s="36">
        <f t="shared" si="24"/>
        <v>30</v>
      </c>
      <c r="D104" s="36"/>
      <c r="E104" s="36"/>
      <c r="F104" s="36">
        <v>30</v>
      </c>
      <c r="G104" s="36"/>
      <c r="H104" s="5"/>
      <c r="I104" s="5"/>
      <c r="J104" s="5"/>
      <c r="K104" s="3" t="s">
        <v>57</v>
      </c>
      <c r="L104" s="120">
        <v>2</v>
      </c>
      <c r="M104" s="97"/>
      <c r="N104" s="135">
        <v>2</v>
      </c>
      <c r="O104" s="135"/>
    </row>
    <row r="105" spans="1:15" s="2" customFormat="1" ht="16.5" customHeight="1">
      <c r="A105" s="49" t="s">
        <v>111</v>
      </c>
      <c r="B105" s="194" t="s">
        <v>102</v>
      </c>
      <c r="C105" s="36">
        <f t="shared" si="24"/>
        <v>15</v>
      </c>
      <c r="D105" s="36"/>
      <c r="E105" s="36"/>
      <c r="F105" s="36">
        <v>15</v>
      </c>
      <c r="G105" s="36"/>
      <c r="H105" s="5"/>
      <c r="I105" s="5"/>
      <c r="J105" s="5"/>
      <c r="K105" s="3" t="s">
        <v>57</v>
      </c>
      <c r="L105" s="120">
        <v>1</v>
      </c>
      <c r="M105" s="97"/>
      <c r="N105" s="135">
        <v>1</v>
      </c>
      <c r="O105" s="135"/>
    </row>
    <row r="106" spans="1:15" s="2" customFormat="1" ht="16.5" customHeight="1">
      <c r="A106" s="49" t="s">
        <v>112</v>
      </c>
      <c r="B106" s="194" t="s">
        <v>100</v>
      </c>
      <c r="C106" s="36">
        <f t="shared" si="24"/>
        <v>30</v>
      </c>
      <c r="D106" s="36">
        <v>15</v>
      </c>
      <c r="E106" s="36"/>
      <c r="F106" s="36">
        <v>15</v>
      </c>
      <c r="G106" s="36"/>
      <c r="H106" s="5"/>
      <c r="I106" s="5"/>
      <c r="J106" s="5"/>
      <c r="K106" s="3" t="s">
        <v>57</v>
      </c>
      <c r="L106" s="120">
        <v>2</v>
      </c>
      <c r="M106" s="97"/>
      <c r="N106" s="137">
        <v>1</v>
      </c>
      <c r="O106" s="135"/>
    </row>
    <row r="107" spans="1:15" s="2" customFormat="1" ht="16.5" customHeight="1" thickBot="1">
      <c r="A107" s="51" t="s">
        <v>113</v>
      </c>
      <c r="B107" s="52" t="s">
        <v>93</v>
      </c>
      <c r="C107" s="53">
        <f t="shared" si="24"/>
        <v>30</v>
      </c>
      <c r="D107" s="53">
        <v>15</v>
      </c>
      <c r="E107" s="53"/>
      <c r="F107" s="53">
        <v>15</v>
      </c>
      <c r="G107" s="110"/>
      <c r="H107" s="110"/>
      <c r="I107" s="110"/>
      <c r="J107" s="110"/>
      <c r="K107" s="109" t="s">
        <v>57</v>
      </c>
      <c r="L107" s="121">
        <v>2</v>
      </c>
      <c r="M107" s="97"/>
      <c r="N107" s="137">
        <v>1</v>
      </c>
      <c r="O107" s="135"/>
    </row>
    <row r="108" spans="1:15" s="2" customFormat="1" ht="15" customHeight="1">
      <c r="A108" s="48">
        <v>4</v>
      </c>
      <c r="B108" s="127" t="s">
        <v>124</v>
      </c>
      <c r="C108" s="128">
        <f>SUM(C109:C115)</f>
        <v>180</v>
      </c>
      <c r="D108" s="128">
        <f>SUM(D109:D115)</f>
        <v>40</v>
      </c>
      <c r="E108" s="128">
        <f t="shared" ref="E108:J108" si="25">SUM(E109:E115)</f>
        <v>0</v>
      </c>
      <c r="F108" s="128">
        <f t="shared" si="25"/>
        <v>140</v>
      </c>
      <c r="G108" s="128">
        <f t="shared" si="25"/>
        <v>0</v>
      </c>
      <c r="H108" s="128">
        <f t="shared" si="25"/>
        <v>0</v>
      </c>
      <c r="I108" s="128">
        <f t="shared" si="25"/>
        <v>0</v>
      </c>
      <c r="J108" s="128">
        <f t="shared" si="25"/>
        <v>0</v>
      </c>
      <c r="K108" s="129"/>
      <c r="L108" s="130"/>
      <c r="M108" s="97"/>
      <c r="N108" s="135"/>
      <c r="O108" s="135"/>
    </row>
    <row r="109" spans="1:15" s="2" customFormat="1" ht="16.5" customHeight="1">
      <c r="A109" s="49" t="s">
        <v>107</v>
      </c>
      <c r="B109" s="194" t="s">
        <v>97</v>
      </c>
      <c r="C109" s="36">
        <f t="shared" ref="C109" si="26">D109+E109+F109+G109+H109+I109</f>
        <v>30</v>
      </c>
      <c r="D109" s="36"/>
      <c r="E109" s="36"/>
      <c r="F109" s="36">
        <v>30</v>
      </c>
      <c r="G109" s="5"/>
      <c r="H109" s="5"/>
      <c r="I109" s="5"/>
      <c r="J109" s="5"/>
      <c r="K109" s="3" t="s">
        <v>57</v>
      </c>
      <c r="L109" s="120">
        <v>2</v>
      </c>
      <c r="M109" s="97"/>
      <c r="N109" s="137">
        <v>2</v>
      </c>
      <c r="O109" s="135"/>
    </row>
    <row r="110" spans="1:15" s="2" customFormat="1" ht="15.75" customHeight="1">
      <c r="A110" s="49" t="s">
        <v>108</v>
      </c>
      <c r="B110" s="194" t="s">
        <v>99</v>
      </c>
      <c r="C110" s="36">
        <f t="shared" ref="C110:C115" si="27">D110+E110+F110+G110+H110+I110</f>
        <v>30</v>
      </c>
      <c r="D110" s="36">
        <v>10</v>
      </c>
      <c r="E110" s="36"/>
      <c r="F110" s="36">
        <v>20</v>
      </c>
      <c r="G110" s="5"/>
      <c r="H110" s="5"/>
      <c r="I110" s="5"/>
      <c r="J110" s="5"/>
      <c r="K110" s="3" t="s">
        <v>57</v>
      </c>
      <c r="L110" s="120">
        <v>2</v>
      </c>
      <c r="M110" s="97"/>
      <c r="N110" s="137">
        <v>1.4</v>
      </c>
      <c r="O110" s="135"/>
    </row>
    <row r="111" spans="1:15" s="2" customFormat="1" ht="15.75" customHeight="1">
      <c r="A111" s="49" t="s">
        <v>109</v>
      </c>
      <c r="B111" s="194" t="s">
        <v>98</v>
      </c>
      <c r="C111" s="36">
        <f t="shared" si="27"/>
        <v>15</v>
      </c>
      <c r="D111" s="36"/>
      <c r="E111" s="36"/>
      <c r="F111" s="36">
        <v>15</v>
      </c>
      <c r="G111" s="5"/>
      <c r="H111" s="5"/>
      <c r="I111" s="5"/>
      <c r="J111" s="5"/>
      <c r="K111" s="3" t="s">
        <v>57</v>
      </c>
      <c r="L111" s="120">
        <v>1</v>
      </c>
      <c r="M111" s="97"/>
      <c r="N111" s="137">
        <v>1</v>
      </c>
      <c r="O111" s="135"/>
    </row>
    <row r="112" spans="1:15" s="2" customFormat="1" ht="15.75" customHeight="1">
      <c r="A112" s="49" t="s">
        <v>110</v>
      </c>
      <c r="B112" s="194" t="s">
        <v>106</v>
      </c>
      <c r="C112" s="36">
        <f t="shared" si="27"/>
        <v>30</v>
      </c>
      <c r="D112" s="36"/>
      <c r="E112" s="36"/>
      <c r="F112" s="36">
        <v>30</v>
      </c>
      <c r="G112" s="36"/>
      <c r="H112" s="5"/>
      <c r="I112" s="5"/>
      <c r="J112" s="5"/>
      <c r="K112" s="3" t="s">
        <v>57</v>
      </c>
      <c r="L112" s="120">
        <v>2</v>
      </c>
      <c r="M112" s="97"/>
      <c r="N112" s="137">
        <v>2</v>
      </c>
      <c r="O112" s="135"/>
    </row>
    <row r="113" spans="1:15" s="2" customFormat="1" ht="15.75" customHeight="1">
      <c r="A113" s="49" t="s">
        <v>111</v>
      </c>
      <c r="B113" s="194" t="s">
        <v>105</v>
      </c>
      <c r="C113" s="36">
        <f t="shared" si="27"/>
        <v>15</v>
      </c>
      <c r="D113" s="36"/>
      <c r="E113" s="36"/>
      <c r="F113" s="36">
        <v>15</v>
      </c>
      <c r="G113" s="36"/>
      <c r="H113" s="5"/>
      <c r="I113" s="5"/>
      <c r="J113" s="5"/>
      <c r="K113" s="3" t="s">
        <v>57</v>
      </c>
      <c r="L113" s="120">
        <v>1</v>
      </c>
      <c r="M113" s="97"/>
      <c r="N113" s="137">
        <v>1</v>
      </c>
      <c r="O113" s="135"/>
    </row>
    <row r="114" spans="1:15" s="2" customFormat="1" ht="16.5" customHeight="1">
      <c r="A114" s="49" t="s">
        <v>112</v>
      </c>
      <c r="B114" s="194" t="s">
        <v>142</v>
      </c>
      <c r="C114" s="36">
        <f t="shared" si="27"/>
        <v>30</v>
      </c>
      <c r="D114" s="36">
        <v>15</v>
      </c>
      <c r="E114" s="36"/>
      <c r="F114" s="36">
        <v>15</v>
      </c>
      <c r="G114" s="36"/>
      <c r="H114" s="5"/>
      <c r="I114" s="5"/>
      <c r="J114" s="5"/>
      <c r="K114" s="3" t="s">
        <v>57</v>
      </c>
      <c r="L114" s="120">
        <v>2</v>
      </c>
      <c r="M114" s="97"/>
      <c r="N114" s="137">
        <v>1</v>
      </c>
      <c r="O114" s="135"/>
    </row>
    <row r="115" spans="1:15" s="2" customFormat="1" ht="16.5" customHeight="1" thickBot="1">
      <c r="A115" s="106" t="s">
        <v>113</v>
      </c>
      <c r="B115" s="123" t="s">
        <v>103</v>
      </c>
      <c r="C115" s="53">
        <f t="shared" si="27"/>
        <v>30</v>
      </c>
      <c r="D115" s="53">
        <v>15</v>
      </c>
      <c r="E115" s="53"/>
      <c r="F115" s="53">
        <v>15</v>
      </c>
      <c r="G115" s="110"/>
      <c r="H115" s="110"/>
      <c r="I115" s="110"/>
      <c r="J115" s="110"/>
      <c r="K115" s="109" t="s">
        <v>57</v>
      </c>
      <c r="L115" s="121">
        <v>2</v>
      </c>
      <c r="M115" s="97"/>
      <c r="N115" s="137">
        <v>1</v>
      </c>
      <c r="O115" s="135"/>
    </row>
    <row r="116" spans="1:15" s="2" customFormat="1" ht="16.5" customHeight="1">
      <c r="A116" s="185">
        <v>5</v>
      </c>
      <c r="B116" s="122" t="s">
        <v>135</v>
      </c>
      <c r="C116" s="113">
        <f t="shared" ref="C116:C117" si="28">SUM(D116:K116)</f>
        <v>30</v>
      </c>
      <c r="D116" s="112"/>
      <c r="E116" s="162"/>
      <c r="F116" s="131"/>
      <c r="G116" s="113">
        <v>30</v>
      </c>
      <c r="H116" s="113"/>
      <c r="I116" s="113"/>
      <c r="J116" s="113"/>
      <c r="K116" s="112" t="s">
        <v>44</v>
      </c>
      <c r="L116" s="196">
        <v>2</v>
      </c>
      <c r="M116" s="97"/>
      <c r="N116" s="135"/>
      <c r="O116" s="135">
        <v>2</v>
      </c>
    </row>
    <row r="117" spans="1:15" s="2" customFormat="1" ht="15" customHeight="1">
      <c r="A117" s="104">
        <v>6</v>
      </c>
      <c r="B117" s="1" t="s">
        <v>134</v>
      </c>
      <c r="C117" s="5">
        <f t="shared" si="28"/>
        <v>120</v>
      </c>
      <c r="D117" s="3"/>
      <c r="E117" s="3"/>
      <c r="F117" s="3"/>
      <c r="G117" s="5"/>
      <c r="H117" s="5"/>
      <c r="I117" s="5"/>
      <c r="J117" s="5">
        <v>120</v>
      </c>
      <c r="K117" s="33" t="s">
        <v>57</v>
      </c>
      <c r="L117" s="197">
        <v>5</v>
      </c>
      <c r="M117" s="124">
        <v>120</v>
      </c>
      <c r="N117" s="149">
        <v>5</v>
      </c>
      <c r="O117" s="135"/>
    </row>
    <row r="118" spans="1:15" ht="24.75" customHeight="1" thickBot="1">
      <c r="A118" s="51"/>
      <c r="B118" s="184" t="s">
        <v>11</v>
      </c>
      <c r="C118" s="172">
        <f>C85+C100+C116+C117</f>
        <v>470</v>
      </c>
      <c r="D118" s="172">
        <f>D85+D100+D116+D117</f>
        <v>105</v>
      </c>
      <c r="E118" s="172">
        <f t="shared" ref="E118:J118" si="29">E85+E100+E116+E117</f>
        <v>0</v>
      </c>
      <c r="F118" s="172">
        <f t="shared" si="29"/>
        <v>215</v>
      </c>
      <c r="G118" s="172">
        <f t="shared" si="29"/>
        <v>30</v>
      </c>
      <c r="H118" s="172">
        <f t="shared" si="29"/>
        <v>0</v>
      </c>
      <c r="I118" s="172">
        <f t="shared" si="29"/>
        <v>0</v>
      </c>
      <c r="J118" s="172">
        <f t="shared" si="29"/>
        <v>120</v>
      </c>
      <c r="K118" s="173"/>
      <c r="L118" s="174">
        <f>L84+L99+L116+L117</f>
        <v>30</v>
      </c>
      <c r="M118" s="97">
        <f t="shared" ref="M118" si="30">SUM(M84:M117)</f>
        <v>335</v>
      </c>
      <c r="N118" s="135">
        <f>N84+N99+N117</f>
        <v>20.399999999999999</v>
      </c>
      <c r="O118" s="135">
        <f>SUM(O84:O117)</f>
        <v>25</v>
      </c>
    </row>
    <row r="119" spans="1:15" ht="17.25" customHeight="1" thickBot="1">
      <c r="A119" s="239" t="s">
        <v>12</v>
      </c>
      <c r="B119" s="240"/>
      <c r="C119" s="240"/>
      <c r="D119" s="240"/>
      <c r="E119" s="240"/>
      <c r="F119" s="240"/>
      <c r="G119" s="240"/>
      <c r="H119" s="240"/>
      <c r="I119" s="240"/>
      <c r="J119" s="240"/>
      <c r="K119" s="240"/>
      <c r="L119" s="240"/>
      <c r="M119" s="241"/>
      <c r="N119" s="241"/>
      <c r="O119" s="242"/>
    </row>
    <row r="120" spans="1:15" ht="12.95" customHeight="1">
      <c r="A120" s="212" t="s">
        <v>28</v>
      </c>
      <c r="B120" s="210" t="s">
        <v>149</v>
      </c>
      <c r="C120" s="210" t="s">
        <v>32</v>
      </c>
      <c r="D120" s="210"/>
      <c r="E120" s="210"/>
      <c r="F120" s="210"/>
      <c r="G120" s="210"/>
      <c r="H120" s="210"/>
      <c r="I120" s="210"/>
      <c r="J120" s="210"/>
      <c r="K120" s="210" t="s">
        <v>148</v>
      </c>
      <c r="L120" s="215" t="s">
        <v>31</v>
      </c>
      <c r="M120" s="234" t="s">
        <v>117</v>
      </c>
      <c r="N120" s="235" t="s">
        <v>118</v>
      </c>
      <c r="O120" s="235" t="s">
        <v>119</v>
      </c>
    </row>
    <row r="121" spans="1:15" ht="30" customHeight="1">
      <c r="A121" s="213"/>
      <c r="B121" s="211"/>
      <c r="C121" s="133" t="s">
        <v>1</v>
      </c>
      <c r="D121" s="133" t="s">
        <v>2</v>
      </c>
      <c r="E121" s="133" t="s">
        <v>25</v>
      </c>
      <c r="F121" s="133" t="s">
        <v>27</v>
      </c>
      <c r="G121" s="133" t="s">
        <v>137</v>
      </c>
      <c r="H121" s="133" t="s">
        <v>29</v>
      </c>
      <c r="I121" s="133" t="s">
        <v>30</v>
      </c>
      <c r="J121" s="193" t="s">
        <v>136</v>
      </c>
      <c r="K121" s="211"/>
      <c r="L121" s="216"/>
      <c r="M121" s="234"/>
      <c r="N121" s="235"/>
      <c r="O121" s="235"/>
    </row>
    <row r="122" spans="1:15" ht="15" customHeight="1">
      <c r="A122" s="185">
        <v>1</v>
      </c>
      <c r="B122" s="27" t="s">
        <v>43</v>
      </c>
      <c r="C122" s="26">
        <v>0</v>
      </c>
      <c r="D122" s="28"/>
      <c r="E122" s="28"/>
      <c r="F122" s="28"/>
      <c r="G122" s="26"/>
      <c r="H122" s="26"/>
      <c r="I122" s="26"/>
      <c r="J122" s="26"/>
      <c r="K122" s="28" t="s">
        <v>44</v>
      </c>
      <c r="L122" s="190">
        <v>5</v>
      </c>
      <c r="M122" s="198"/>
      <c r="N122" s="137">
        <v>5</v>
      </c>
      <c r="O122" s="135"/>
    </row>
    <row r="123" spans="1:15" ht="15" customHeight="1">
      <c r="A123" s="104">
        <v>2</v>
      </c>
      <c r="B123" s="1" t="s">
        <v>134</v>
      </c>
      <c r="C123" s="5">
        <f t="shared" ref="C123" si="31">SUM(D123:K123)</f>
        <v>600</v>
      </c>
      <c r="D123" s="3"/>
      <c r="E123" s="3"/>
      <c r="F123" s="3"/>
      <c r="G123" s="5"/>
      <c r="H123" s="5"/>
      <c r="I123" s="5"/>
      <c r="J123" s="5">
        <v>600</v>
      </c>
      <c r="K123" s="33" t="s">
        <v>57</v>
      </c>
      <c r="L123" s="105">
        <v>25</v>
      </c>
      <c r="M123" s="198">
        <v>600</v>
      </c>
      <c r="N123" s="149">
        <v>25</v>
      </c>
      <c r="O123" s="135"/>
    </row>
    <row r="124" spans="1:15" ht="15" customHeight="1">
      <c r="A124" s="200"/>
      <c r="B124" s="201" t="s">
        <v>13</v>
      </c>
      <c r="C124" s="24">
        <f t="shared" ref="C124:J124" si="32">SUM(C122:C123)</f>
        <v>600</v>
      </c>
      <c r="D124" s="24">
        <f t="shared" si="32"/>
        <v>0</v>
      </c>
      <c r="E124" s="24">
        <f t="shared" si="32"/>
        <v>0</v>
      </c>
      <c r="F124" s="24">
        <f t="shared" si="32"/>
        <v>0</v>
      </c>
      <c r="G124" s="24">
        <f t="shared" si="32"/>
        <v>0</v>
      </c>
      <c r="H124" s="24">
        <f t="shared" si="32"/>
        <v>0</v>
      </c>
      <c r="I124" s="24">
        <f t="shared" si="32"/>
        <v>0</v>
      </c>
      <c r="J124" s="24">
        <f t="shared" si="32"/>
        <v>600</v>
      </c>
      <c r="K124" s="23"/>
      <c r="L124" s="202">
        <f>SUM(L122:L123)</f>
        <v>30</v>
      </c>
      <c r="M124" s="198"/>
      <c r="N124" s="135"/>
      <c r="O124" s="135"/>
    </row>
    <row r="125" spans="1:15" ht="15.75" customHeight="1" thickBot="1">
      <c r="A125" s="203"/>
      <c r="B125" s="204" t="s">
        <v>33</v>
      </c>
      <c r="C125" s="205">
        <f>C21+C38+C55+C80+C118+C124</f>
        <v>2850</v>
      </c>
      <c r="D125" s="205">
        <f t="shared" ref="D125:J125" si="33">D21+D38+D55+D80+D118+D124</f>
        <v>650</v>
      </c>
      <c r="E125" s="205">
        <f t="shared" si="33"/>
        <v>50</v>
      </c>
      <c r="F125" s="205">
        <f t="shared" si="33"/>
        <v>960</v>
      </c>
      <c r="G125" s="205">
        <f t="shared" si="33"/>
        <v>150</v>
      </c>
      <c r="H125" s="205">
        <f t="shared" si="33"/>
        <v>80</v>
      </c>
      <c r="I125" s="205">
        <f t="shared" si="33"/>
        <v>0</v>
      </c>
      <c r="J125" s="205">
        <f t="shared" si="33"/>
        <v>960</v>
      </c>
      <c r="K125" s="206"/>
      <c r="L125" s="207">
        <f>SUM(L21,L38,L55,L80,L118,L124)</f>
        <v>180</v>
      </c>
      <c r="M125" s="199">
        <f>M21+M38+M55+M80+M118</f>
        <v>1345</v>
      </c>
      <c r="N125" s="163">
        <f>N21+N38+N55+N80+N118+N122+N123</f>
        <v>119</v>
      </c>
      <c r="O125" s="163">
        <f>O21+O38+O55+O80+O118</f>
        <v>57</v>
      </c>
    </row>
    <row r="126" spans="1:15" ht="12.75" customHeight="1">
      <c r="B126" s="11"/>
      <c r="C126" s="25"/>
      <c r="D126" s="25"/>
      <c r="E126" s="25"/>
      <c r="F126" s="25"/>
      <c r="G126" s="25"/>
      <c r="H126" s="25"/>
      <c r="I126" s="25"/>
      <c r="J126" s="25"/>
      <c r="K126" s="25"/>
      <c r="L126" s="25"/>
    </row>
    <row r="127" spans="1:15" ht="15" customHeight="1" thickBot="1">
      <c r="B127" s="7"/>
      <c r="C127" s="232" t="s">
        <v>34</v>
      </c>
      <c r="D127" s="232"/>
      <c r="E127" s="232"/>
      <c r="F127" s="232"/>
      <c r="G127" s="232"/>
      <c r="H127" s="232"/>
      <c r="I127" s="232"/>
      <c r="J127" s="232"/>
      <c r="K127" s="232"/>
      <c r="L127" s="232"/>
    </row>
    <row r="128" spans="1:15" ht="27" customHeight="1" thickBot="1">
      <c r="B128" s="8" t="s">
        <v>14</v>
      </c>
      <c r="C128" s="12" t="s">
        <v>15</v>
      </c>
      <c r="D128" s="13" t="s">
        <v>2</v>
      </c>
      <c r="E128" s="13" t="s">
        <v>25</v>
      </c>
      <c r="F128" s="13" t="s">
        <v>27</v>
      </c>
      <c r="G128" s="13" t="s">
        <v>137</v>
      </c>
      <c r="H128" s="13" t="s">
        <v>29</v>
      </c>
      <c r="I128" s="13" t="s">
        <v>30</v>
      </c>
      <c r="J128" s="13" t="s">
        <v>136</v>
      </c>
      <c r="K128" s="13" t="s">
        <v>1</v>
      </c>
      <c r="L128" s="13" t="s">
        <v>0</v>
      </c>
    </row>
    <row r="129" spans="2:13" ht="15" customHeight="1" thickBot="1">
      <c r="B129" s="9" t="s">
        <v>35</v>
      </c>
      <c r="C129" s="14" t="s">
        <v>16</v>
      </c>
      <c r="D129" s="15">
        <f t="shared" ref="D129:J129" si="34">SUM(D21)</f>
        <v>205</v>
      </c>
      <c r="E129" s="15">
        <f t="shared" si="34"/>
        <v>20</v>
      </c>
      <c r="F129" s="15">
        <f t="shared" si="34"/>
        <v>115</v>
      </c>
      <c r="G129" s="15">
        <f t="shared" si="34"/>
        <v>30</v>
      </c>
      <c r="H129" s="15">
        <f t="shared" si="34"/>
        <v>55</v>
      </c>
      <c r="I129" s="15">
        <f t="shared" si="34"/>
        <v>0</v>
      </c>
      <c r="J129" s="15">
        <f t="shared" si="34"/>
        <v>0</v>
      </c>
      <c r="K129" s="16">
        <f t="shared" ref="K129:K134" si="35">SUM(D129:J129)</f>
        <v>425</v>
      </c>
      <c r="L129" s="15">
        <f>SUM(L21)</f>
        <v>30</v>
      </c>
    </row>
    <row r="130" spans="2:13" ht="15" customHeight="1" thickBot="1">
      <c r="B130" s="9" t="s">
        <v>36</v>
      </c>
      <c r="C130" s="14" t="s">
        <v>17</v>
      </c>
      <c r="D130" s="15">
        <f t="shared" ref="D130:J130" si="36">SUM(D38)</f>
        <v>160</v>
      </c>
      <c r="E130" s="15">
        <f t="shared" si="36"/>
        <v>0</v>
      </c>
      <c r="F130" s="15">
        <f t="shared" si="36"/>
        <v>195</v>
      </c>
      <c r="G130" s="15">
        <f t="shared" si="36"/>
        <v>30</v>
      </c>
      <c r="H130" s="15">
        <f t="shared" si="36"/>
        <v>0</v>
      </c>
      <c r="I130" s="15">
        <f t="shared" si="36"/>
        <v>0</v>
      </c>
      <c r="J130" s="15">
        <f t="shared" si="36"/>
        <v>75</v>
      </c>
      <c r="K130" s="16">
        <f t="shared" si="35"/>
        <v>460</v>
      </c>
      <c r="L130" s="15">
        <f>SUM(L38)</f>
        <v>30</v>
      </c>
    </row>
    <row r="131" spans="2:13" ht="15" customHeight="1" thickBot="1">
      <c r="B131" s="29" t="s">
        <v>40</v>
      </c>
      <c r="C131" s="14" t="s">
        <v>18</v>
      </c>
      <c r="D131" s="18">
        <f t="shared" ref="D131:J131" si="37">SUM(D55)</f>
        <v>105</v>
      </c>
      <c r="E131" s="18">
        <f t="shared" si="37"/>
        <v>30</v>
      </c>
      <c r="F131" s="18">
        <f t="shared" si="37"/>
        <v>225</v>
      </c>
      <c r="G131" s="18">
        <f t="shared" si="37"/>
        <v>30</v>
      </c>
      <c r="H131" s="18">
        <f t="shared" si="37"/>
        <v>0</v>
      </c>
      <c r="I131" s="18">
        <f t="shared" si="37"/>
        <v>0</v>
      </c>
      <c r="J131" s="18">
        <f t="shared" si="37"/>
        <v>75</v>
      </c>
      <c r="K131" s="16">
        <f t="shared" si="35"/>
        <v>465</v>
      </c>
      <c r="L131" s="18">
        <f>SUM(L55)</f>
        <v>30</v>
      </c>
    </row>
    <row r="132" spans="2:13" ht="15" customHeight="1" thickBot="1">
      <c r="B132" s="17" t="s">
        <v>41</v>
      </c>
      <c r="C132" s="14" t="s">
        <v>19</v>
      </c>
      <c r="D132" s="18">
        <f t="shared" ref="D132:J132" si="38">SUM(D80)</f>
        <v>75</v>
      </c>
      <c r="E132" s="18">
        <f t="shared" si="38"/>
        <v>0</v>
      </c>
      <c r="F132" s="18">
        <f t="shared" si="38"/>
        <v>210</v>
      </c>
      <c r="G132" s="18">
        <f t="shared" si="38"/>
        <v>30</v>
      </c>
      <c r="H132" s="18">
        <f t="shared" si="38"/>
        <v>25</v>
      </c>
      <c r="I132" s="18">
        <f t="shared" si="38"/>
        <v>0</v>
      </c>
      <c r="J132" s="18">
        <f t="shared" si="38"/>
        <v>90</v>
      </c>
      <c r="K132" s="16">
        <f t="shared" si="35"/>
        <v>430</v>
      </c>
      <c r="L132" s="18">
        <f>SUM(L80)</f>
        <v>30</v>
      </c>
    </row>
    <row r="133" spans="2:13" ht="15" customHeight="1" thickBot="1">
      <c r="B133" s="9" t="s">
        <v>39</v>
      </c>
      <c r="C133" s="14" t="s">
        <v>20</v>
      </c>
      <c r="D133" s="15">
        <f t="shared" ref="D133:J133" si="39">SUM(D118)</f>
        <v>105</v>
      </c>
      <c r="E133" s="15">
        <f t="shared" si="39"/>
        <v>0</v>
      </c>
      <c r="F133" s="15">
        <f t="shared" si="39"/>
        <v>215</v>
      </c>
      <c r="G133" s="15">
        <f t="shared" si="39"/>
        <v>30</v>
      </c>
      <c r="H133" s="15">
        <f t="shared" si="39"/>
        <v>0</v>
      </c>
      <c r="I133" s="15">
        <f t="shared" si="39"/>
        <v>0</v>
      </c>
      <c r="J133" s="15">
        <f t="shared" si="39"/>
        <v>120</v>
      </c>
      <c r="K133" s="16">
        <f t="shared" si="35"/>
        <v>470</v>
      </c>
      <c r="L133" s="15">
        <f>SUM(L118)</f>
        <v>30</v>
      </c>
    </row>
    <row r="134" spans="2:13" ht="15" customHeight="1" thickBot="1">
      <c r="B134" s="30" t="s">
        <v>37</v>
      </c>
      <c r="C134" s="14" t="s">
        <v>21</v>
      </c>
      <c r="D134" s="15">
        <f t="shared" ref="D134:J134" si="40">SUM(D124)</f>
        <v>0</v>
      </c>
      <c r="E134" s="15">
        <f t="shared" si="40"/>
        <v>0</v>
      </c>
      <c r="F134" s="15">
        <f t="shared" si="40"/>
        <v>0</v>
      </c>
      <c r="G134" s="15">
        <f t="shared" si="40"/>
        <v>0</v>
      </c>
      <c r="H134" s="15">
        <f t="shared" si="40"/>
        <v>0</v>
      </c>
      <c r="I134" s="15">
        <f t="shared" si="40"/>
        <v>0</v>
      </c>
      <c r="J134" s="15">
        <f t="shared" si="40"/>
        <v>600</v>
      </c>
      <c r="K134" s="16">
        <f t="shared" si="35"/>
        <v>600</v>
      </c>
      <c r="L134" s="15">
        <f>SUM(L124)</f>
        <v>30</v>
      </c>
    </row>
    <row r="135" spans="2:13" ht="15" customHeight="1" thickBot="1">
      <c r="B135" s="9" t="s">
        <v>38</v>
      </c>
      <c r="C135" s="14" t="s">
        <v>1</v>
      </c>
      <c r="D135" s="18">
        <f>SUM(D129:D134)</f>
        <v>650</v>
      </c>
      <c r="E135" s="18">
        <f t="shared" ref="E135:J135" si="41">SUM(E129:E134)</f>
        <v>50</v>
      </c>
      <c r="F135" s="18">
        <f t="shared" si="41"/>
        <v>960</v>
      </c>
      <c r="G135" s="18">
        <f t="shared" si="41"/>
        <v>150</v>
      </c>
      <c r="H135" s="18">
        <f t="shared" si="41"/>
        <v>80</v>
      </c>
      <c r="I135" s="18">
        <f t="shared" si="41"/>
        <v>0</v>
      </c>
      <c r="J135" s="18">
        <f t="shared" si="41"/>
        <v>960</v>
      </c>
      <c r="K135" s="16">
        <f>SUM(K129:K134)</f>
        <v>2850</v>
      </c>
      <c r="L135" s="16">
        <f>SUM(L129:L134)</f>
        <v>180</v>
      </c>
    </row>
    <row r="136" spans="2:13" ht="15" customHeight="1" thickBot="1">
      <c r="B136" s="9" t="s">
        <v>26</v>
      </c>
      <c r="C136" s="230" t="s">
        <v>23</v>
      </c>
      <c r="D136" s="231"/>
      <c r="E136" s="231"/>
      <c r="F136" s="231"/>
      <c r="G136" s="231"/>
      <c r="H136" s="231"/>
      <c r="I136" s="231"/>
      <c r="J136" s="231"/>
      <c r="K136" s="208">
        <v>960</v>
      </c>
      <c r="L136" s="209">
        <v>40</v>
      </c>
    </row>
    <row r="137" spans="2:13" ht="15" customHeight="1">
      <c r="B137" s="9" t="s">
        <v>24</v>
      </c>
      <c r="C137" s="19"/>
      <c r="D137" s="20"/>
      <c r="E137" s="20"/>
      <c r="F137" s="20"/>
      <c r="G137" s="20"/>
      <c r="H137" s="20"/>
      <c r="I137" s="20"/>
      <c r="J137" s="20"/>
      <c r="K137" s="20"/>
      <c r="L137" s="20"/>
    </row>
    <row r="138" spans="2:13" ht="15" customHeight="1">
      <c r="B138" s="9" t="s">
        <v>22</v>
      </c>
      <c r="C138" s="21"/>
      <c r="D138" s="21"/>
      <c r="E138" s="21"/>
      <c r="F138" s="21"/>
      <c r="G138" s="21"/>
      <c r="H138" s="21"/>
      <c r="I138" s="21"/>
      <c r="J138" s="21"/>
      <c r="K138" s="9"/>
      <c r="L138" s="9"/>
    </row>
    <row r="139" spans="2:13" ht="15" customHeight="1">
      <c r="B139" s="7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42"/>
    </row>
    <row r="140" spans="2:13" ht="15" customHeight="1">
      <c r="B140" s="7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42"/>
    </row>
    <row r="141" spans="2:13" ht="15" customHeight="1">
      <c r="B141" s="7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42"/>
    </row>
    <row r="142" spans="2:13" ht="12.75" customHeight="1">
      <c r="B142" s="7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42"/>
    </row>
    <row r="143" spans="2:13">
      <c r="B143" s="7"/>
      <c r="C143" s="22"/>
      <c r="D143" s="22"/>
      <c r="E143" s="22"/>
      <c r="F143" s="22"/>
      <c r="G143" s="22"/>
      <c r="H143" s="22"/>
      <c r="I143" s="22"/>
      <c r="J143" s="22"/>
    </row>
    <row r="144" spans="2:13">
      <c r="B144" s="7"/>
      <c r="C144" s="22"/>
      <c r="D144" s="22"/>
      <c r="E144" s="22"/>
      <c r="F144" s="22"/>
      <c r="G144" s="22"/>
      <c r="H144" s="22"/>
      <c r="I144" s="22"/>
      <c r="J144" s="22"/>
    </row>
    <row r="145" spans="2:12">
      <c r="B145" s="22"/>
      <c r="C145" s="22"/>
      <c r="D145" s="22"/>
      <c r="E145" s="22"/>
      <c r="F145" s="22"/>
      <c r="G145" s="22"/>
      <c r="H145" s="22"/>
      <c r="I145" s="229"/>
      <c r="J145" s="229"/>
      <c r="K145" s="229"/>
      <c r="L145" s="229"/>
    </row>
    <row r="146" spans="2:12">
      <c r="B146" s="22"/>
      <c r="C146" s="22"/>
      <c r="D146" s="22"/>
      <c r="E146" s="22"/>
      <c r="F146" s="22"/>
      <c r="G146" s="22"/>
      <c r="H146" s="22"/>
      <c r="I146" s="228"/>
      <c r="J146" s="228"/>
      <c r="K146" s="228"/>
      <c r="L146" s="228"/>
    </row>
    <row r="147" spans="2:12">
      <c r="B147" s="22"/>
      <c r="C147" s="22"/>
      <c r="D147" s="22"/>
      <c r="E147" s="22"/>
      <c r="F147" s="22"/>
      <c r="G147" s="22"/>
      <c r="H147" s="22"/>
      <c r="I147" s="22"/>
      <c r="J147" s="22"/>
    </row>
  </sheetData>
  <mergeCells count="60">
    <mergeCell ref="O40:O41"/>
    <mergeCell ref="M120:M121"/>
    <mergeCell ref="N120:N121"/>
    <mergeCell ref="O120:O121"/>
    <mergeCell ref="A22:O22"/>
    <mergeCell ref="A39:O39"/>
    <mergeCell ref="A56:O56"/>
    <mergeCell ref="A81:O81"/>
    <mergeCell ref="A119:O119"/>
    <mergeCell ref="M57:M58"/>
    <mergeCell ref="N57:N58"/>
    <mergeCell ref="O57:O58"/>
    <mergeCell ref="M82:M83"/>
    <mergeCell ref="N82:N83"/>
    <mergeCell ref="O82:O83"/>
    <mergeCell ref="M23:M24"/>
    <mergeCell ref="A40:A41"/>
    <mergeCell ref="B40:B41"/>
    <mergeCell ref="C40:J40"/>
    <mergeCell ref="A4:A5"/>
    <mergeCell ref="N23:N24"/>
    <mergeCell ref="M40:M41"/>
    <mergeCell ref="N40:N41"/>
    <mergeCell ref="I146:L146"/>
    <mergeCell ref="I145:L145"/>
    <mergeCell ref="K40:K41"/>
    <mergeCell ref="L40:L41"/>
    <mergeCell ref="C136:J136"/>
    <mergeCell ref="C127:L127"/>
    <mergeCell ref="K82:K83"/>
    <mergeCell ref="L82:L83"/>
    <mergeCell ref="K57:K58"/>
    <mergeCell ref="L57:L58"/>
    <mergeCell ref="A1:O1"/>
    <mergeCell ref="A23:A24"/>
    <mergeCell ref="B23:B24"/>
    <mergeCell ref="C23:J23"/>
    <mergeCell ref="K23:K24"/>
    <mergeCell ref="L23:L24"/>
    <mergeCell ref="B4:B5"/>
    <mergeCell ref="C4:J4"/>
    <mergeCell ref="K4:K5"/>
    <mergeCell ref="L4:L5"/>
    <mergeCell ref="A2:O2"/>
    <mergeCell ref="M4:M5"/>
    <mergeCell ref="N4:N5"/>
    <mergeCell ref="O4:O5"/>
    <mergeCell ref="O23:O24"/>
    <mergeCell ref="A3:O3"/>
    <mergeCell ref="A120:A121"/>
    <mergeCell ref="B120:B121"/>
    <mergeCell ref="C120:J120"/>
    <mergeCell ref="K120:K121"/>
    <mergeCell ref="L120:L121"/>
    <mergeCell ref="B82:B83"/>
    <mergeCell ref="C82:J82"/>
    <mergeCell ref="A57:A58"/>
    <mergeCell ref="B57:B58"/>
    <mergeCell ref="C57:J57"/>
    <mergeCell ref="A82:A83"/>
  </mergeCells>
  <pageMargins left="0.19685039370078741" right="0.19685039370078741" top="0.39370078740157483" bottom="0.39370078740157483" header="0.78740157480314965" footer="0.19685039370078741"/>
  <pageSetup scale="7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podział na semestry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Karolina</cp:lastModifiedBy>
  <cp:revision>1</cp:revision>
  <cp:lastPrinted>2019-07-10T07:34:10Z</cp:lastPrinted>
  <dcterms:created xsi:type="dcterms:W3CDTF">2017-02-16T07:52:52Z</dcterms:created>
  <dcterms:modified xsi:type="dcterms:W3CDTF">2021-09-13T06:33:51Z</dcterms:modified>
</cp:coreProperties>
</file>